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ambon-my.sharepoint.com/personal/michele2_chiloiro_zambongroup_com/Documents/Desktop/"/>
    </mc:Choice>
  </mc:AlternateContent>
  <xr:revisionPtr revIDLastSave="0" documentId="8_{8416FE99-971A-499D-A5E2-DF46F9EE7632}" xr6:coauthVersionLast="47" xr6:coauthVersionMax="47" xr10:uidLastSave="{00000000-0000-0000-0000-000000000000}"/>
  <bookViews>
    <workbookView xWindow="-110" yWindow="-110" windowWidth="19420" windowHeight="11020" xr2:uid="{51CC6F94-1961-4F3F-9F1D-89EC18BEA990}"/>
  </bookViews>
  <sheets>
    <sheet name="Mondo Farmacia" sheetId="1" r:id="rId1"/>
  </sheets>
  <externalReferences>
    <externalReference r:id="rId2"/>
  </externalReferences>
  <definedNames>
    <definedName name="_xlnm.Print_Area" localSheetId="0">'Mondo Farmacia'!$B$1:$N$99</definedName>
    <definedName name="_xlnm.Print_Titles" localSheetId="0">'Mondo Farmacia'!$1:$5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9" i="1" l="1"/>
  <c r="I99" i="1" s="1"/>
  <c r="J99" i="1" s="1"/>
  <c r="F98" i="1"/>
  <c r="I98" i="1" s="1"/>
  <c r="J98" i="1" s="1"/>
  <c r="F97" i="1"/>
  <c r="I97" i="1" s="1"/>
  <c r="J97" i="1" s="1"/>
  <c r="F96" i="1"/>
  <c r="I96" i="1" s="1"/>
  <c r="J96" i="1" s="1"/>
  <c r="F93" i="1"/>
  <c r="I95" i="1" s="1"/>
  <c r="J95" i="1" s="1"/>
  <c r="F92" i="1"/>
  <c r="I92" i="1" s="1"/>
  <c r="J92" i="1" s="1"/>
  <c r="F91" i="1"/>
  <c r="I91" i="1" s="1"/>
  <c r="J91" i="1" s="1"/>
  <c r="F90" i="1"/>
  <c r="I90" i="1" s="1"/>
  <c r="J90" i="1" s="1"/>
  <c r="I89" i="1"/>
  <c r="J89" i="1" s="1"/>
  <c r="F89" i="1"/>
  <c r="F88" i="1"/>
  <c r="I88" i="1" s="1"/>
  <c r="J88" i="1" s="1"/>
  <c r="F87" i="1"/>
  <c r="I87" i="1" s="1"/>
  <c r="J87" i="1" s="1"/>
  <c r="F86" i="1"/>
  <c r="I86" i="1" s="1"/>
  <c r="J86" i="1" s="1"/>
  <c r="F85" i="1"/>
  <c r="I85" i="1" s="1"/>
  <c r="J85" i="1" s="1"/>
  <c r="F84" i="1"/>
  <c r="I84" i="1" s="1"/>
  <c r="J84" i="1" s="1"/>
  <c r="F83" i="1"/>
  <c r="I83" i="1" s="1"/>
  <c r="J83" i="1" s="1"/>
  <c r="F82" i="1"/>
  <c r="I82" i="1" s="1"/>
  <c r="J82" i="1" s="1"/>
  <c r="F81" i="1"/>
  <c r="I81" i="1" s="1"/>
  <c r="J81" i="1" s="1"/>
  <c r="F80" i="1"/>
  <c r="I80" i="1" s="1"/>
  <c r="J80" i="1" s="1"/>
  <c r="I79" i="1"/>
  <c r="J79" i="1" s="1"/>
  <c r="F79" i="1"/>
  <c r="F78" i="1"/>
  <c r="I78" i="1" s="1"/>
  <c r="J78" i="1" s="1"/>
  <c r="F77" i="1"/>
  <c r="I77" i="1" s="1"/>
  <c r="J77" i="1" s="1"/>
  <c r="F76" i="1"/>
  <c r="I76" i="1" s="1"/>
  <c r="J76" i="1" s="1"/>
  <c r="I75" i="1"/>
  <c r="J75" i="1" s="1"/>
  <c r="F75" i="1"/>
  <c r="F74" i="1"/>
  <c r="I74" i="1" s="1"/>
  <c r="J74" i="1" s="1"/>
  <c r="I73" i="1"/>
  <c r="J73" i="1" s="1"/>
  <c r="F73" i="1"/>
  <c r="F72" i="1"/>
  <c r="I72" i="1" s="1"/>
  <c r="J72" i="1" s="1"/>
  <c r="F71" i="1"/>
  <c r="I71" i="1" s="1"/>
  <c r="J71" i="1" s="1"/>
  <c r="F70" i="1"/>
  <c r="I70" i="1" s="1"/>
  <c r="J70" i="1" s="1"/>
  <c r="I69" i="1"/>
  <c r="J69" i="1" s="1"/>
  <c r="F69" i="1"/>
  <c r="F68" i="1"/>
  <c r="I68" i="1" s="1"/>
  <c r="J68" i="1" s="1"/>
  <c r="I67" i="1"/>
  <c r="J67" i="1" s="1"/>
  <c r="F66" i="1"/>
  <c r="I66" i="1" s="1"/>
  <c r="J66" i="1" s="1"/>
  <c r="F65" i="1"/>
  <c r="I65" i="1" s="1"/>
  <c r="J65" i="1" s="1"/>
  <c r="F64" i="1"/>
  <c r="I64" i="1" s="1"/>
  <c r="J64" i="1" s="1"/>
  <c r="F63" i="1"/>
  <c r="I63" i="1" s="1"/>
  <c r="J63" i="1" s="1"/>
  <c r="I62" i="1"/>
  <c r="J62" i="1" s="1"/>
  <c r="I61" i="1"/>
  <c r="J61" i="1" s="1"/>
  <c r="F61" i="1"/>
  <c r="F60" i="1"/>
  <c r="I60" i="1" s="1"/>
  <c r="J60" i="1" s="1"/>
  <c r="I59" i="1"/>
  <c r="J59" i="1" s="1"/>
  <c r="F59" i="1"/>
  <c r="F58" i="1"/>
  <c r="I58" i="1" s="1"/>
  <c r="J58" i="1" s="1"/>
  <c r="F57" i="1"/>
  <c r="I57" i="1" s="1"/>
  <c r="J57" i="1" s="1"/>
  <c r="F56" i="1"/>
  <c r="I56" i="1" s="1"/>
  <c r="J56" i="1" s="1"/>
  <c r="F55" i="1"/>
  <c r="I55" i="1" s="1"/>
  <c r="J55" i="1" s="1"/>
  <c r="F54" i="1"/>
  <c r="I54" i="1" s="1"/>
  <c r="J54" i="1" s="1"/>
  <c r="F53" i="1"/>
  <c r="I53" i="1" s="1"/>
  <c r="J53" i="1" s="1"/>
  <c r="F52" i="1"/>
  <c r="I52" i="1" s="1"/>
  <c r="J52" i="1" s="1"/>
  <c r="F51" i="1"/>
  <c r="I51" i="1" s="1"/>
  <c r="J51" i="1" s="1"/>
  <c r="F50" i="1"/>
  <c r="I50" i="1" s="1"/>
  <c r="J50" i="1" s="1"/>
  <c r="F49" i="1"/>
  <c r="I49" i="1" s="1"/>
  <c r="J49" i="1" s="1"/>
  <c r="F48" i="1"/>
  <c r="I48" i="1" s="1"/>
  <c r="J48" i="1" s="1"/>
  <c r="F47" i="1"/>
  <c r="I47" i="1" s="1"/>
  <c r="J47" i="1" s="1"/>
  <c r="F46" i="1"/>
  <c r="I46" i="1" s="1"/>
  <c r="J46" i="1" s="1"/>
  <c r="I45" i="1"/>
  <c r="J45" i="1" s="1"/>
  <c r="F45" i="1"/>
  <c r="F44" i="1"/>
  <c r="I44" i="1" s="1"/>
  <c r="J44" i="1" s="1"/>
  <c r="F43" i="1"/>
  <c r="I43" i="1" s="1"/>
  <c r="J43" i="1" s="1"/>
  <c r="F42" i="1"/>
  <c r="I42" i="1" s="1"/>
  <c r="J42" i="1" s="1"/>
  <c r="I41" i="1"/>
  <c r="J41" i="1" s="1"/>
  <c r="F41" i="1"/>
  <c r="F40" i="1"/>
  <c r="I40" i="1" s="1"/>
  <c r="J40" i="1" s="1"/>
  <c r="I39" i="1"/>
  <c r="J39" i="1" s="1"/>
  <c r="F39" i="1"/>
  <c r="F38" i="1"/>
  <c r="I38" i="1" s="1"/>
  <c r="J38" i="1" s="1"/>
  <c r="I37" i="1"/>
  <c r="J37" i="1" s="1"/>
  <c r="F37" i="1"/>
  <c r="F36" i="1"/>
  <c r="I36" i="1" s="1"/>
  <c r="J36" i="1" s="1"/>
  <c r="F35" i="1"/>
  <c r="I35" i="1" s="1"/>
  <c r="J35" i="1" s="1"/>
  <c r="F34" i="1"/>
  <c r="I34" i="1" s="1"/>
  <c r="J34" i="1" s="1"/>
  <c r="F33" i="1"/>
  <c r="I33" i="1" s="1"/>
  <c r="J33" i="1" s="1"/>
  <c r="F32" i="1"/>
  <c r="I32" i="1" s="1"/>
  <c r="J32" i="1" s="1"/>
  <c r="F31" i="1"/>
  <c r="I31" i="1" s="1"/>
  <c r="J31" i="1" s="1"/>
  <c r="F30" i="1"/>
  <c r="I30" i="1" s="1"/>
  <c r="J30" i="1" s="1"/>
  <c r="F29" i="1"/>
  <c r="I29" i="1" s="1"/>
  <c r="J29" i="1" s="1"/>
  <c r="F28" i="1"/>
  <c r="I28" i="1" s="1"/>
  <c r="J28" i="1" s="1"/>
  <c r="F27" i="1"/>
  <c r="I27" i="1" s="1"/>
  <c r="J27" i="1" s="1"/>
  <c r="F26" i="1"/>
  <c r="I26" i="1" s="1"/>
  <c r="J26" i="1" s="1"/>
  <c r="F25" i="1"/>
  <c r="I25" i="1" s="1"/>
  <c r="J25" i="1" s="1"/>
  <c r="F24" i="1"/>
  <c r="I24" i="1" s="1"/>
  <c r="J24" i="1" s="1"/>
  <c r="F23" i="1"/>
  <c r="I23" i="1" s="1"/>
  <c r="J23" i="1" s="1"/>
  <c r="F22" i="1"/>
  <c r="I22" i="1" s="1"/>
  <c r="J22" i="1" s="1"/>
  <c r="F21" i="1"/>
  <c r="I21" i="1" s="1"/>
  <c r="J21" i="1" s="1"/>
  <c r="F20" i="1"/>
  <c r="I20" i="1" s="1"/>
  <c r="J20" i="1" s="1"/>
  <c r="F19" i="1"/>
  <c r="I19" i="1" s="1"/>
  <c r="J19" i="1" s="1"/>
  <c r="F18" i="1"/>
  <c r="I18" i="1" s="1"/>
  <c r="J18" i="1" s="1"/>
  <c r="F17" i="1"/>
  <c r="I17" i="1" s="1"/>
  <c r="J17" i="1" s="1"/>
  <c r="F16" i="1"/>
  <c r="I16" i="1" s="1"/>
  <c r="J16" i="1" s="1"/>
  <c r="F15" i="1"/>
  <c r="I15" i="1" s="1"/>
  <c r="J15" i="1" s="1"/>
  <c r="F14" i="1"/>
  <c r="I14" i="1" s="1"/>
  <c r="J14" i="1" s="1"/>
  <c r="F13" i="1"/>
  <c r="I13" i="1" s="1"/>
  <c r="J13" i="1" s="1"/>
  <c r="F12" i="1"/>
  <c r="I12" i="1" s="1"/>
  <c r="J12" i="1" s="1"/>
  <c r="F11" i="1"/>
  <c r="I11" i="1" s="1"/>
  <c r="J11" i="1" s="1"/>
  <c r="F10" i="1"/>
  <c r="I10" i="1" s="1"/>
  <c r="J10" i="1" s="1"/>
  <c r="F9" i="1"/>
  <c r="I9" i="1" s="1"/>
  <c r="J9" i="1" s="1"/>
  <c r="I93" i="1" l="1"/>
  <c r="J93" i="1" s="1"/>
  <c r="I94" i="1"/>
  <c r="J94" i="1" s="1"/>
</calcChain>
</file>

<file path=xl/sharedStrings.xml><?xml version="1.0" encoding="utf-8"?>
<sst xmlns="http://schemas.openxmlformats.org/spreadsheetml/2006/main" count="114" uniqueCount="53">
  <si>
    <t>Brand</t>
  </si>
  <si>
    <t>Q.ta Max</t>
  </si>
  <si>
    <t xml:space="preserve">Sconto % </t>
  </si>
  <si>
    <t>PRZ Listino</t>
  </si>
  <si>
    <t>Cod.Art.</t>
  </si>
  <si>
    <t>Descr.</t>
  </si>
  <si>
    <t>Prz. Cessione</t>
  </si>
  <si>
    <t>MN</t>
  </si>
  <si>
    <t>Omaggio</t>
  </si>
  <si>
    <t>Pezzi Acquistati</t>
  </si>
  <si>
    <t>Prodotto omaggiato</t>
  </si>
  <si>
    <t>Prefolic Mamma</t>
  </si>
  <si>
    <t>Prefolic Mamma Integratore 400mcg 30cpr</t>
  </si>
  <si>
    <t>Prefolic Ferro</t>
  </si>
  <si>
    <t>Prefolic Ferro 30 mg</t>
  </si>
  <si>
    <t>Spididol</t>
  </si>
  <si>
    <t>Spididol 400 mg 12 Bst Albicocca</t>
  </si>
  <si>
    <t>Spididol 400 mg 12 Bst Cola Limone</t>
  </si>
  <si>
    <t>Spididol Pocket 200 mg 12 bst</t>
  </si>
  <si>
    <t>Spididol 400 mg 12 Cpr</t>
  </si>
  <si>
    <t>Spididol 400 mg 24 Cpr</t>
  </si>
  <si>
    <t>Fluimucil Muc Solidi</t>
  </si>
  <si>
    <t>Fluimucil Muc. 200 bst</t>
  </si>
  <si>
    <t>Fluimucil Muc.600 mg 10 bst</t>
  </si>
  <si>
    <t>Fluimucil Muc. 600 10 Cpr</t>
  </si>
  <si>
    <t>Fluimucil Muc Sciroppi</t>
  </si>
  <si>
    <t xml:space="preserve">Fluimucil Muc. 100mg/5ml Sciroppo </t>
  </si>
  <si>
    <t>Fluimucil Muc. 600mg/15ml Sciroppo</t>
  </si>
  <si>
    <t>SEKI</t>
  </si>
  <si>
    <t>Seki Sciroppo 200 ml</t>
  </si>
  <si>
    <t>Seki confetti</t>
  </si>
  <si>
    <t>Seki 1 fl gocce 25 ml</t>
  </si>
  <si>
    <t>Influenza e Raffreddore</t>
  </si>
  <si>
    <t>Fluimucil Influenza e raffreddore 500mg/60mg</t>
  </si>
  <si>
    <t>Rinofluimucil</t>
  </si>
  <si>
    <t>Codex</t>
  </si>
  <si>
    <t>Codex 12 Cps Blister</t>
  </si>
  <si>
    <t>Codex Liquido 10 Flaconcini</t>
  </si>
  <si>
    <t>Codex 10 bst</t>
  </si>
  <si>
    <t>Codex 20 bst</t>
  </si>
  <si>
    <t>Codex 30 Cps Blister</t>
  </si>
  <si>
    <t>Monurelle plus</t>
  </si>
  <si>
    <t>Monurelle Plus AF 15 cps</t>
  </si>
  <si>
    <t>Monurelle Plus AF 30 cps</t>
  </si>
  <si>
    <t>Orecchio</t>
  </si>
  <si>
    <t>Anauran 1 fl 25 ml</t>
  </si>
  <si>
    <t>Anaurette Spray 30 ml</t>
  </si>
  <si>
    <t>Monodose</t>
  </si>
  <si>
    <t>Fluirespira Monodosi</t>
  </si>
  <si>
    <t>Laxipeg</t>
  </si>
  <si>
    <t>Laxipeg Bustine</t>
  </si>
  <si>
    <t>Laxipeg Barattolo 200 g</t>
  </si>
  <si>
    <t>Accordo MondoFarmacia - Zambon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</si>
</sst>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6"/>
      <name val="Arial"/>
      <family val="2"/>
    </font>
    <font>
      <sz val="10"/>
      <color theme="0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vertical="center"/>
      <protection locked="0"/>
    </xf>
    <xf numFmtId="0" fontId="1" fillId="0" borderId="6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2" fontId="1" fillId="2" borderId="8" xfId="0" applyNumberFormat="1" applyFont="1" applyFill="1" applyBorder="1" applyProtection="1">
      <protection locked="0"/>
    </xf>
    <xf numFmtId="9" fontId="1" fillId="0" borderId="9" xfId="2" applyFont="1" applyBorder="1" applyProtection="1"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9" fontId="1" fillId="0" borderId="5" xfId="2" applyFont="1" applyBorder="1" applyProtection="1"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1" fillId="0" borderId="8" xfId="0" applyFont="1" applyBorder="1" applyProtection="1">
      <protection locked="0"/>
    </xf>
    <xf numFmtId="0" fontId="1" fillId="0" borderId="7" xfId="0" applyFont="1" applyBorder="1" applyProtection="1">
      <protection locked="0"/>
    </xf>
    <xf numFmtId="2" fontId="3" fillId="0" borderId="7" xfId="0" applyNumberFormat="1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1" fillId="0" borderId="13" xfId="0" applyFont="1" applyBorder="1" applyProtection="1">
      <protection locked="0"/>
    </xf>
    <xf numFmtId="0" fontId="1" fillId="0" borderId="10" xfId="0" applyFont="1" applyBorder="1" applyProtection="1">
      <protection locked="0"/>
    </xf>
    <xf numFmtId="2" fontId="3" fillId="0" borderId="10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Protection="1">
      <protection locked="0"/>
    </xf>
    <xf numFmtId="9" fontId="1" fillId="0" borderId="12" xfId="2" applyFont="1" applyBorder="1" applyProtection="1">
      <protection locked="0"/>
    </xf>
    <xf numFmtId="0" fontId="1" fillId="2" borderId="9" xfId="0" applyFont="1" applyFill="1" applyBorder="1" applyAlignment="1">
      <alignment horizontal="center"/>
    </xf>
    <xf numFmtId="4" fontId="3" fillId="0" borderId="8" xfId="1" applyNumberFormat="1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2" fontId="1" fillId="2" borderId="9" xfId="0" applyNumberFormat="1" applyFont="1" applyFill="1" applyBorder="1"/>
    <xf numFmtId="9" fontId="1" fillId="0" borderId="9" xfId="2" applyFont="1" applyBorder="1"/>
    <xf numFmtId="0" fontId="1" fillId="2" borderId="5" xfId="0" applyFont="1" applyFill="1" applyBorder="1" applyAlignment="1">
      <alignment horizontal="center"/>
    </xf>
    <xf numFmtId="4" fontId="3" fillId="0" borderId="6" xfId="1" applyNumberFormat="1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2" fontId="1" fillId="2" borderId="5" xfId="0" applyNumberFormat="1" applyFont="1" applyFill="1" applyBorder="1"/>
    <xf numFmtId="9" fontId="1" fillId="0" borderId="5" xfId="2" applyFont="1" applyBorder="1"/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vertical="center"/>
    </xf>
    <xf numFmtId="2" fontId="1" fillId="2" borderId="12" xfId="0" applyNumberFormat="1" applyFont="1" applyFill="1" applyBorder="1"/>
    <xf numFmtId="9" fontId="1" fillId="0" borderId="12" xfId="2" applyFont="1" applyBorder="1"/>
    <xf numFmtId="0" fontId="1" fillId="0" borderId="1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4" fontId="3" fillId="0" borderId="16" xfId="1" applyNumberFormat="1" applyFont="1" applyFill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2" fontId="1" fillId="2" borderId="18" xfId="0" applyNumberFormat="1" applyFont="1" applyFill="1" applyBorder="1"/>
    <xf numFmtId="9" fontId="1" fillId="0" borderId="18" xfId="2" applyFont="1" applyBorder="1"/>
    <xf numFmtId="0" fontId="1" fillId="0" borderId="11" xfId="0" applyFont="1" applyBorder="1" applyAlignment="1">
      <alignment horizontal="center"/>
    </xf>
    <xf numFmtId="4" fontId="3" fillId="0" borderId="9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horizontal="right"/>
    </xf>
    <xf numFmtId="9" fontId="1" fillId="0" borderId="11" xfId="2" applyFont="1" applyFill="1" applyBorder="1"/>
    <xf numFmtId="0" fontId="1" fillId="0" borderId="15" xfId="0" applyFont="1" applyBorder="1" applyAlignment="1">
      <alignment horizontal="center"/>
    </xf>
    <xf numFmtId="4" fontId="3" fillId="0" borderId="5" xfId="1" applyNumberFormat="1" applyFont="1" applyFill="1" applyBorder="1" applyAlignment="1">
      <alignment vertical="center"/>
    </xf>
    <xf numFmtId="2" fontId="1" fillId="0" borderId="5" xfId="1" applyNumberFormat="1" applyFont="1" applyFill="1" applyBorder="1" applyAlignment="1">
      <alignment horizontal="right"/>
    </xf>
    <xf numFmtId="9" fontId="1" fillId="0" borderId="15" xfId="2" applyFont="1" applyFill="1" applyBorder="1"/>
    <xf numFmtId="0" fontId="1" fillId="0" borderId="14" xfId="0" applyFont="1" applyBorder="1" applyAlignment="1">
      <alignment horizontal="center"/>
    </xf>
    <xf numFmtId="4" fontId="3" fillId="0" borderId="12" xfId="1" applyNumberFormat="1" applyFont="1" applyFill="1" applyBorder="1" applyAlignment="1">
      <alignment vertical="center"/>
    </xf>
    <xf numFmtId="2" fontId="1" fillId="0" borderId="12" xfId="1" applyNumberFormat="1" applyFont="1" applyFill="1" applyBorder="1" applyAlignment="1">
      <alignment horizontal="right"/>
    </xf>
    <xf numFmtId="9" fontId="1" fillId="0" borderId="14" xfId="2" applyFont="1" applyFill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2" fontId="1" fillId="2" borderId="9" xfId="0" applyNumberFormat="1" applyFont="1" applyFill="1" applyBorder="1" applyAlignment="1">
      <alignment horizontal="right"/>
    </xf>
    <xf numFmtId="9" fontId="1" fillId="2" borderId="9" xfId="2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Alignment="1">
      <alignment horizontal="right"/>
    </xf>
    <xf numFmtId="9" fontId="1" fillId="2" borderId="5" xfId="2" applyFont="1" applyFill="1" applyBorder="1"/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2" fontId="1" fillId="2" borderId="12" xfId="0" applyNumberFormat="1" applyFont="1" applyFill="1" applyBorder="1" applyAlignment="1">
      <alignment horizontal="right"/>
    </xf>
    <xf numFmtId="9" fontId="1" fillId="2" borderId="12" xfId="2" applyFont="1" applyFill="1" applyBorder="1"/>
    <xf numFmtId="0" fontId="7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9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0" borderId="12" xfId="0" applyNumberFormat="1" applyFont="1" applyBorder="1" applyAlignment="1">
      <alignment horizontal="right"/>
    </xf>
    <xf numFmtId="0" fontId="5" fillId="2" borderId="9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ambon.sharepoint.com/sites/Italy/PCBU/Shared%20Documents/TERRITORY%20MANAGER/2025%202%20Ciclo/Listino%20Prodotti%20ZI_2025.xlsx" TargetMode="External"/><Relationship Id="rId1" Type="http://schemas.openxmlformats.org/officeDocument/2006/relationships/externalLinkPath" Target="https://zambon.sharepoint.com/sites/Italy/PCBU/Shared%20Documents/TERRITORY%20MANAGER/2025%203%20Ciclo/Listino%20Prodotti%20ZI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zO86DJB-b0iPqz_OUiIJT5iZ6HxQbG5Dv93mjm4crJZ1GheiDRAGTo-B_capeViU" itemId="01LRZ27T2UTI7JP6R5MJF2ZFGOM3R7R67Q">
      <xxl21:absoluteUrl r:id="rId2"/>
    </xxl21:alternateUrls>
    <sheetNames>
      <sheetName val="Expo"/>
      <sheetName val="Listino OTC"/>
      <sheetName val="ClasseA-ClasseC"/>
    </sheetNames>
    <sheetDataSet>
      <sheetData sheetId="0"/>
      <sheetData sheetId="1">
        <row r="1">
          <cell r="B1" t="str">
            <v>;0)</v>
          </cell>
        </row>
        <row r="2">
          <cell r="B2"/>
        </row>
        <row r="3">
          <cell r="B3"/>
          <cell r="J3"/>
        </row>
        <row r="4">
          <cell r="B4" t="str">
            <v>Codice</v>
          </cell>
          <cell r="J4" t="str">
            <v>Prezzo 
deivato</v>
          </cell>
        </row>
        <row r="5">
          <cell r="B5">
            <v>2010063</v>
          </cell>
          <cell r="J5">
            <v>10.3636</v>
          </cell>
        </row>
        <row r="6">
          <cell r="B6">
            <v>2010073</v>
          </cell>
          <cell r="J6">
            <v>13.278700000000001</v>
          </cell>
        </row>
        <row r="7">
          <cell r="B7">
            <v>2040303</v>
          </cell>
          <cell r="J7">
            <v>16.2727</v>
          </cell>
        </row>
        <row r="8">
          <cell r="B8">
            <v>2040203</v>
          </cell>
          <cell r="J8">
            <v>11.818199999999999</v>
          </cell>
        </row>
        <row r="9">
          <cell r="B9">
            <v>2040104</v>
          </cell>
          <cell r="J9">
            <v>13.181800000000001</v>
          </cell>
        </row>
        <row r="10">
          <cell r="B10">
            <v>2040213</v>
          </cell>
          <cell r="J10">
            <v>19.909099999999999</v>
          </cell>
        </row>
        <row r="11">
          <cell r="B11">
            <v>2040143</v>
          </cell>
          <cell r="J11">
            <v>23.636399999999998</v>
          </cell>
        </row>
        <row r="12">
          <cell r="B12">
            <v>2087653</v>
          </cell>
          <cell r="J12">
            <v>8.1818000000000008</v>
          </cell>
        </row>
        <row r="13">
          <cell r="B13">
            <v>2087613</v>
          </cell>
          <cell r="J13">
            <v>11.3636</v>
          </cell>
        </row>
        <row r="14">
          <cell r="B14">
            <v>1253123</v>
          </cell>
          <cell r="J14">
            <v>11.3636</v>
          </cell>
        </row>
        <row r="15">
          <cell r="B15">
            <v>2087633</v>
          </cell>
          <cell r="J15">
            <v>11.818199999999999</v>
          </cell>
        </row>
        <row r="16">
          <cell r="B16">
            <v>1251021</v>
          </cell>
          <cell r="J16">
            <v>11.3636</v>
          </cell>
        </row>
        <row r="17">
          <cell r="B17">
            <v>2087663</v>
          </cell>
          <cell r="J17">
            <v>11.3636</v>
          </cell>
        </row>
        <row r="18">
          <cell r="B18">
            <v>1086523</v>
          </cell>
          <cell r="J18">
            <v>19.909099999999999</v>
          </cell>
        </row>
        <row r="19">
          <cell r="B19">
            <v>2098503</v>
          </cell>
          <cell r="J19">
            <v>9.8361000000000001</v>
          </cell>
        </row>
        <row r="20">
          <cell r="B20">
            <v>2911003</v>
          </cell>
          <cell r="J20">
            <v>15.6364</v>
          </cell>
        </row>
        <row r="21">
          <cell r="B21">
            <v>2911103</v>
          </cell>
          <cell r="J21">
            <v>17.545500000000001</v>
          </cell>
        </row>
        <row r="22">
          <cell r="B22">
            <v>2001113</v>
          </cell>
          <cell r="J22">
            <v>19.545500000000001</v>
          </cell>
        </row>
        <row r="23">
          <cell r="B23">
            <v>2001123</v>
          </cell>
          <cell r="J23">
            <v>26.363600000000002</v>
          </cell>
        </row>
        <row r="24">
          <cell r="B24">
            <v>2099503</v>
          </cell>
          <cell r="J24">
            <v>20</v>
          </cell>
        </row>
        <row r="25">
          <cell r="B25">
            <v>2099603</v>
          </cell>
          <cell r="J25">
            <v>20</v>
          </cell>
        </row>
        <row r="26">
          <cell r="B26">
            <v>2170103</v>
          </cell>
          <cell r="J26">
            <v>8.3635999999999999</v>
          </cell>
        </row>
        <row r="27">
          <cell r="B27">
            <v>2178103</v>
          </cell>
          <cell r="J27">
            <v>8.9091000000000005</v>
          </cell>
        </row>
        <row r="28">
          <cell r="B28">
            <v>2178203</v>
          </cell>
          <cell r="J28">
            <v>11.181800000000001</v>
          </cell>
        </row>
        <row r="29">
          <cell r="B29">
            <v>2178003</v>
          </cell>
          <cell r="J29">
            <v>6.2727000000000004</v>
          </cell>
        </row>
        <row r="30">
          <cell r="B30">
            <v>1721321</v>
          </cell>
          <cell r="J30">
            <v>10.3636</v>
          </cell>
        </row>
        <row r="31">
          <cell r="B31">
            <v>1841221</v>
          </cell>
          <cell r="J31">
            <v>10.3636</v>
          </cell>
        </row>
        <row r="32">
          <cell r="B32">
            <v>2179203</v>
          </cell>
          <cell r="J32">
            <v>10.3636</v>
          </cell>
        </row>
        <row r="33">
          <cell r="B33">
            <v>2179233</v>
          </cell>
          <cell r="J33">
            <v>14.45</v>
          </cell>
        </row>
        <row r="34">
          <cell r="B34">
            <v>2180013</v>
          </cell>
          <cell r="J34">
            <v>9.82</v>
          </cell>
        </row>
      </sheetData>
      <sheetData sheetId="2">
        <row r="1">
          <cell r="B1"/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DBEFA-9966-4BCE-9EBF-CCA5475E436A}">
  <sheetPr>
    <pageSetUpPr fitToPage="1"/>
  </sheetPr>
  <dimension ref="B1:N100"/>
  <sheetViews>
    <sheetView tabSelected="1" topLeftCell="B1" zoomScaleNormal="100" workbookViewId="0">
      <pane xSplit="3" ySplit="5" topLeftCell="E6" activePane="bottomRight" state="frozen"/>
      <selection activeCell="F35" sqref="F35"/>
      <selection pane="topRight" activeCell="F35" sqref="F35"/>
      <selection pane="bottomLeft" activeCell="F35" sqref="F35"/>
      <selection pane="bottomRight" activeCell="B2" sqref="B2:N4"/>
    </sheetView>
  </sheetViews>
  <sheetFormatPr defaultColWidth="9.08984375" defaultRowHeight="13" x14ac:dyDescent="0.25"/>
  <cols>
    <col min="1" max="1" width="4.81640625" style="1" customWidth="1"/>
    <col min="2" max="2" width="25" style="4" customWidth="1"/>
    <col min="3" max="3" width="9" style="5" bestFit="1" customWidth="1"/>
    <col min="4" max="4" width="8" style="1" bestFit="1" customWidth="1"/>
    <col min="5" max="5" width="8.7265625" style="1" customWidth="1"/>
    <col min="6" max="6" width="13.36328125" style="1" customWidth="1"/>
    <col min="7" max="7" width="9.08984375" style="1" customWidth="1"/>
    <col min="8" max="8" width="39.26953125" style="1" bestFit="1" customWidth="1"/>
    <col min="9" max="9" width="11.81640625" style="6" customWidth="1"/>
    <col min="10" max="10" width="10" style="1" customWidth="1"/>
    <col min="11" max="11" width="9.81640625" style="1" customWidth="1"/>
    <col min="12" max="12" width="9.81640625" style="1" bestFit="1" customWidth="1"/>
    <col min="13" max="13" width="9.08984375" style="1"/>
    <col min="14" max="14" width="25.6328125" style="1" bestFit="1" customWidth="1"/>
    <col min="15" max="15" width="11.81640625" style="1" bestFit="1" customWidth="1"/>
    <col min="16" max="16384" width="9.08984375" style="1"/>
  </cols>
  <sheetData>
    <row r="1" spans="2:14" ht="18" x14ac:dyDescent="0.25"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2:14" ht="18" customHeight="1" x14ac:dyDescent="0.25">
      <c r="B2" s="118" t="s">
        <v>52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2:14" ht="12.5" x14ac:dyDescent="0.25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2:14" ht="12.5" x14ac:dyDescent="0.25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2:14" x14ac:dyDescent="0.25">
      <c r="B5" s="92"/>
      <c r="C5" s="93"/>
    </row>
    <row r="6" spans="2:14" ht="13.5" thickBot="1" x14ac:dyDescent="0.3">
      <c r="I6" s="3"/>
      <c r="J6" s="2"/>
      <c r="K6" s="2"/>
    </row>
    <row r="7" spans="2:14" hidden="1" thickBot="1" x14ac:dyDescent="0.3">
      <c r="B7" s="2"/>
      <c r="C7" s="6"/>
      <c r="I7" s="2"/>
      <c r="J7" s="2"/>
      <c r="K7" s="2"/>
    </row>
    <row r="8" spans="2:14" ht="26.5" thickBot="1" x14ac:dyDescent="0.3">
      <c r="B8" s="7" t="s">
        <v>0</v>
      </c>
      <c r="C8" s="8" t="s">
        <v>1</v>
      </c>
      <c r="D8" s="8" t="s">
        <v>1</v>
      </c>
      <c r="E8" s="9" t="s">
        <v>2</v>
      </c>
      <c r="F8" s="8" t="s">
        <v>3</v>
      </c>
      <c r="G8" s="8" t="s">
        <v>4</v>
      </c>
      <c r="H8" s="8" t="s">
        <v>5</v>
      </c>
      <c r="I8" s="9" t="s">
        <v>6</v>
      </c>
      <c r="J8" s="7" t="s">
        <v>7</v>
      </c>
      <c r="K8" s="10" t="s">
        <v>8</v>
      </c>
      <c r="L8" s="9" t="s">
        <v>9</v>
      </c>
      <c r="M8" s="95" t="s">
        <v>10</v>
      </c>
      <c r="N8" s="96"/>
    </row>
    <row r="9" spans="2:14" s="13" customFormat="1" ht="15" customHeight="1" thickBot="1" x14ac:dyDescent="0.3">
      <c r="B9" s="11" t="s">
        <v>11</v>
      </c>
      <c r="C9" s="12">
        <v>1</v>
      </c>
      <c r="D9" s="13">
        <v>5</v>
      </c>
      <c r="E9" s="14">
        <v>42</v>
      </c>
      <c r="F9" s="15">
        <f>INDEX('[1]Listino OTC'!$J:$J,MATCH(G9,'[1]Listino OTC'!$B:$B,0))</f>
        <v>20</v>
      </c>
      <c r="G9" s="16">
        <v>2099503</v>
      </c>
      <c r="H9" s="17" t="s">
        <v>12</v>
      </c>
      <c r="I9" s="18">
        <f>+F9*(1-(E9/100))</f>
        <v>11.600000000000001</v>
      </c>
      <c r="J9" s="19">
        <f t="shared" ref="J9:J12" si="0">1-(I9/F9)</f>
        <v>0.41999999999999993</v>
      </c>
    </row>
    <row r="10" spans="2:14" s="13" customFormat="1" ht="15" customHeight="1" thickBot="1" x14ac:dyDescent="0.3">
      <c r="B10" s="11"/>
      <c r="C10" s="12">
        <v>6</v>
      </c>
      <c r="D10" s="13">
        <v>999</v>
      </c>
      <c r="E10" s="20">
        <v>50</v>
      </c>
      <c r="F10" s="15">
        <f>INDEX('[1]Listino OTC'!$J:$J,MATCH(G10,'[1]Listino OTC'!$B:$B,0))</f>
        <v>20</v>
      </c>
      <c r="G10" s="21">
        <v>2099503</v>
      </c>
      <c r="H10" s="22"/>
      <c r="I10" s="18">
        <f>+F10*(1-(E10/100))</f>
        <v>10</v>
      </c>
      <c r="J10" s="23">
        <f t="shared" si="0"/>
        <v>0.5</v>
      </c>
    </row>
    <row r="11" spans="2:14" s="13" customFormat="1" ht="16" customHeight="1" x14ac:dyDescent="0.25">
      <c r="B11" s="24" t="s">
        <v>13</v>
      </c>
      <c r="C11" s="25">
        <v>1</v>
      </c>
      <c r="D11" s="26">
        <v>11</v>
      </c>
      <c r="E11" s="14">
        <v>42</v>
      </c>
      <c r="F11" s="27">
        <f>INDEX('[1]Listino OTC'!$J:$J,MATCH(G11,'[1]Listino OTC'!$B:$B,0))</f>
        <v>20</v>
      </c>
      <c r="G11" s="28">
        <v>2099603</v>
      </c>
      <c r="H11" s="29" t="s">
        <v>14</v>
      </c>
      <c r="I11" s="18">
        <f t="shared" ref="I11:I71" si="1">+F11*(1-(E11/100))</f>
        <v>11.600000000000001</v>
      </c>
      <c r="J11" s="19">
        <f t="shared" si="0"/>
        <v>0.41999999999999993</v>
      </c>
    </row>
    <row r="12" spans="2:14" s="13" customFormat="1" ht="16" customHeight="1" thickBot="1" x14ac:dyDescent="0.3">
      <c r="B12" s="30"/>
      <c r="C12" s="31">
        <v>12</v>
      </c>
      <c r="D12" s="32">
        <v>999</v>
      </c>
      <c r="E12" s="20">
        <v>50</v>
      </c>
      <c r="F12" s="33">
        <f>INDEX('[1]Listino OTC'!$J:$J,MATCH(G12,'[1]Listino OTC'!$B:$B,0))</f>
        <v>20</v>
      </c>
      <c r="G12" s="34">
        <v>2099603</v>
      </c>
      <c r="H12" s="35"/>
      <c r="I12" s="36">
        <f t="shared" si="1"/>
        <v>10</v>
      </c>
      <c r="J12" s="37">
        <f t="shared" si="0"/>
        <v>0.5</v>
      </c>
    </row>
    <row r="13" spans="2:14" ht="12.75" customHeight="1" x14ac:dyDescent="0.25">
      <c r="B13" s="97" t="s">
        <v>15</v>
      </c>
      <c r="C13" s="100">
        <v>1</v>
      </c>
      <c r="D13" s="102">
        <v>23</v>
      </c>
      <c r="E13" s="104">
        <v>45</v>
      </c>
      <c r="F13" s="39">
        <f>INDEX('[1]Listino OTC'!$J:$J,MATCH(G13,'[1]Listino OTC'!$B:$B,0))</f>
        <v>10.3636</v>
      </c>
      <c r="G13" s="40">
        <v>1721321</v>
      </c>
      <c r="H13" s="41" t="s">
        <v>16</v>
      </c>
      <c r="I13" s="42">
        <f t="shared" si="1"/>
        <v>5.69998</v>
      </c>
      <c r="J13" s="43">
        <f>1-(I13/F13)</f>
        <v>0.44999999999999996</v>
      </c>
    </row>
    <row r="14" spans="2:14" ht="12.75" customHeight="1" x14ac:dyDescent="0.25">
      <c r="B14" s="98"/>
      <c r="C14" s="101"/>
      <c r="D14" s="103"/>
      <c r="E14" s="105"/>
      <c r="F14" s="45">
        <f>INDEX('[1]Listino OTC'!$J:$J,MATCH(G14,'[1]Listino OTC'!$B:$B,0))</f>
        <v>10.3636</v>
      </c>
      <c r="G14" s="46">
        <v>1841221</v>
      </c>
      <c r="H14" s="47" t="s">
        <v>17</v>
      </c>
      <c r="I14" s="48">
        <f>+F14*(1-(E13/100))</f>
        <v>5.69998</v>
      </c>
      <c r="J14" s="49">
        <f t="shared" ref="J14:J77" si="2">1-(I14/F14)</f>
        <v>0.44999999999999996</v>
      </c>
    </row>
    <row r="15" spans="2:14" ht="12.75" customHeight="1" x14ac:dyDescent="0.25">
      <c r="B15" s="98"/>
      <c r="C15" s="101"/>
      <c r="D15" s="103"/>
      <c r="E15" s="105"/>
      <c r="F15" s="45">
        <f>INDEX('[1]Listino OTC'!$J:$J,MATCH(G15,'[1]Listino OTC'!$B:$B,0))</f>
        <v>9.82</v>
      </c>
      <c r="G15" s="46">
        <v>2180013</v>
      </c>
      <c r="H15" s="47" t="s">
        <v>18</v>
      </c>
      <c r="I15" s="48">
        <f>+F15*(1-(E13/100))</f>
        <v>5.4010000000000007</v>
      </c>
      <c r="J15" s="49">
        <f t="shared" si="2"/>
        <v>0.44999999999999996</v>
      </c>
    </row>
    <row r="16" spans="2:14" ht="12.75" customHeight="1" x14ac:dyDescent="0.25">
      <c r="B16" s="98"/>
      <c r="C16" s="101"/>
      <c r="D16" s="103"/>
      <c r="E16" s="105"/>
      <c r="F16" s="45">
        <f>INDEX('[1]Listino OTC'!$J:$J,MATCH(G16,'[1]Listino OTC'!$B:$B,0))</f>
        <v>10.3636</v>
      </c>
      <c r="G16" s="46">
        <v>2179203</v>
      </c>
      <c r="H16" s="50" t="s">
        <v>19</v>
      </c>
      <c r="I16" s="48">
        <f>+F16*(1-(E13/100))</f>
        <v>5.69998</v>
      </c>
      <c r="J16" s="49">
        <f t="shared" si="2"/>
        <v>0.44999999999999996</v>
      </c>
    </row>
    <row r="17" spans="2:10" ht="13.5" customHeight="1" thickBot="1" x14ac:dyDescent="0.3">
      <c r="B17" s="98"/>
      <c r="C17" s="101"/>
      <c r="D17" s="103"/>
      <c r="E17" s="105"/>
      <c r="F17" s="45">
        <f>INDEX('[1]Listino OTC'!$J:$J,MATCH(G17,'[1]Listino OTC'!$B:$B,0))</f>
        <v>14.45</v>
      </c>
      <c r="G17" s="51">
        <v>2179233</v>
      </c>
      <c r="H17" s="52" t="s">
        <v>20</v>
      </c>
      <c r="I17" s="48">
        <f>+F17*(1-(E13/100))</f>
        <v>7.9475000000000007</v>
      </c>
      <c r="J17" s="49">
        <f t="shared" si="2"/>
        <v>0.44999999999999996</v>
      </c>
    </row>
    <row r="18" spans="2:10" ht="12.75" customHeight="1" x14ac:dyDescent="0.25">
      <c r="B18" s="98"/>
      <c r="C18" s="100">
        <v>24</v>
      </c>
      <c r="D18" s="102">
        <v>47</v>
      </c>
      <c r="E18" s="104">
        <v>48</v>
      </c>
      <c r="F18" s="39">
        <f>INDEX('[1]Listino OTC'!$J:$J,MATCH(G18,'[1]Listino OTC'!$B:$B,0))</f>
        <v>10.3636</v>
      </c>
      <c r="G18" s="40">
        <v>1721321</v>
      </c>
      <c r="H18" s="41" t="s">
        <v>16</v>
      </c>
      <c r="I18" s="42">
        <f t="shared" si="1"/>
        <v>5.3890720000000005</v>
      </c>
      <c r="J18" s="43">
        <f t="shared" si="2"/>
        <v>0.48</v>
      </c>
    </row>
    <row r="19" spans="2:10" ht="12.75" customHeight="1" x14ac:dyDescent="0.25">
      <c r="B19" s="98"/>
      <c r="C19" s="101"/>
      <c r="D19" s="103"/>
      <c r="E19" s="105"/>
      <c r="F19" s="45">
        <f>INDEX('[1]Listino OTC'!$J:$J,MATCH(G19,'[1]Listino OTC'!$B:$B,0))</f>
        <v>10.3636</v>
      </c>
      <c r="G19" s="46">
        <v>1841221</v>
      </c>
      <c r="H19" s="47" t="s">
        <v>17</v>
      </c>
      <c r="I19" s="48">
        <f>+F19*(1-(E18/100))</f>
        <v>5.3890720000000005</v>
      </c>
      <c r="J19" s="49">
        <f t="shared" si="2"/>
        <v>0.48</v>
      </c>
    </row>
    <row r="20" spans="2:10" ht="12.75" customHeight="1" x14ac:dyDescent="0.25">
      <c r="B20" s="98"/>
      <c r="C20" s="101"/>
      <c r="D20" s="103"/>
      <c r="E20" s="105"/>
      <c r="F20" s="45">
        <f>INDEX('[1]Listino OTC'!$J:$J,MATCH(G20,'[1]Listino OTC'!$B:$B,0))</f>
        <v>9.82</v>
      </c>
      <c r="G20" s="46">
        <v>2180013</v>
      </c>
      <c r="H20" s="47" t="s">
        <v>18</v>
      </c>
      <c r="I20" s="48">
        <f>+F20*(1-(E18/100))</f>
        <v>5.1064000000000007</v>
      </c>
      <c r="J20" s="49">
        <f t="shared" si="2"/>
        <v>0.48</v>
      </c>
    </row>
    <row r="21" spans="2:10" ht="12.75" customHeight="1" x14ac:dyDescent="0.25">
      <c r="B21" s="98"/>
      <c r="C21" s="101"/>
      <c r="D21" s="103"/>
      <c r="E21" s="105"/>
      <c r="F21" s="45">
        <f>INDEX('[1]Listino OTC'!$J:$J,MATCH(G21,'[1]Listino OTC'!$B:$B,0))</f>
        <v>10.3636</v>
      </c>
      <c r="G21" s="46">
        <v>2179203</v>
      </c>
      <c r="H21" s="50" t="s">
        <v>19</v>
      </c>
      <c r="I21" s="48">
        <f>+F21*(1-(E18/100))</f>
        <v>5.3890720000000005</v>
      </c>
      <c r="J21" s="49">
        <f t="shared" si="2"/>
        <v>0.48</v>
      </c>
    </row>
    <row r="22" spans="2:10" ht="15" customHeight="1" thickBot="1" x14ac:dyDescent="0.3">
      <c r="B22" s="98"/>
      <c r="C22" s="106"/>
      <c r="D22" s="107"/>
      <c r="E22" s="108"/>
      <c r="F22" s="54">
        <f>INDEX('[1]Listino OTC'!$J:$J,MATCH(G22,'[1]Listino OTC'!$B:$B,0))</f>
        <v>14.45</v>
      </c>
      <c r="G22" s="51">
        <v>2179233</v>
      </c>
      <c r="H22" s="52" t="s">
        <v>20</v>
      </c>
      <c r="I22" s="55">
        <f>+F22*(1-(E18/100))</f>
        <v>7.5140000000000002</v>
      </c>
      <c r="J22" s="56">
        <f t="shared" si="2"/>
        <v>0.48</v>
      </c>
    </row>
    <row r="23" spans="2:10" ht="12.75" customHeight="1" x14ac:dyDescent="0.25">
      <c r="B23" s="98"/>
      <c r="C23" s="101">
        <v>48</v>
      </c>
      <c r="D23" s="103">
        <v>71</v>
      </c>
      <c r="E23" s="105">
        <v>52</v>
      </c>
      <c r="F23" s="45">
        <f>INDEX('[1]Listino OTC'!$J:$J,MATCH(G23,'[1]Listino OTC'!$B:$B,0))</f>
        <v>10.3636</v>
      </c>
      <c r="G23" s="46">
        <v>1721321</v>
      </c>
      <c r="H23" s="47" t="s">
        <v>16</v>
      </c>
      <c r="I23" s="48">
        <f t="shared" si="1"/>
        <v>4.9745279999999994</v>
      </c>
      <c r="J23" s="49">
        <f t="shared" si="2"/>
        <v>0.52</v>
      </c>
    </row>
    <row r="24" spans="2:10" ht="12.75" customHeight="1" x14ac:dyDescent="0.25">
      <c r="B24" s="98"/>
      <c r="C24" s="101"/>
      <c r="D24" s="103"/>
      <c r="E24" s="105"/>
      <c r="F24" s="45">
        <f>INDEX('[1]Listino OTC'!$J:$J,MATCH(G24,'[1]Listino OTC'!$B:$B,0))</f>
        <v>10.3636</v>
      </c>
      <c r="G24" s="46">
        <v>1841221</v>
      </c>
      <c r="H24" s="47" t="s">
        <v>17</v>
      </c>
      <c r="I24" s="48">
        <f>+F24*(1-(E18/100))</f>
        <v>5.3890720000000005</v>
      </c>
      <c r="J24" s="49">
        <f t="shared" si="2"/>
        <v>0.48</v>
      </c>
    </row>
    <row r="25" spans="2:10" ht="12.75" customHeight="1" x14ac:dyDescent="0.25">
      <c r="B25" s="98"/>
      <c r="C25" s="101"/>
      <c r="D25" s="103"/>
      <c r="E25" s="105"/>
      <c r="F25" s="45">
        <f>INDEX('[1]Listino OTC'!$J:$J,MATCH(G25,'[1]Listino OTC'!$B:$B,0))</f>
        <v>9.82</v>
      </c>
      <c r="G25" s="46">
        <v>2180013</v>
      </c>
      <c r="H25" s="47" t="s">
        <v>18</v>
      </c>
      <c r="I25" s="48">
        <f>+F25*(1-(E18/100))</f>
        <v>5.1064000000000007</v>
      </c>
      <c r="J25" s="49">
        <f t="shared" si="2"/>
        <v>0.48</v>
      </c>
    </row>
    <row r="26" spans="2:10" ht="12.75" customHeight="1" x14ac:dyDescent="0.25">
      <c r="B26" s="98"/>
      <c r="C26" s="101"/>
      <c r="D26" s="103"/>
      <c r="E26" s="105"/>
      <c r="F26" s="45">
        <f>INDEX('[1]Listino OTC'!$J:$J,MATCH(G26,'[1]Listino OTC'!$B:$B,0))</f>
        <v>10.3636</v>
      </c>
      <c r="G26" s="46">
        <v>2179203</v>
      </c>
      <c r="H26" s="50" t="s">
        <v>19</v>
      </c>
      <c r="I26" s="48">
        <f>+F26*(1-(E18/100))</f>
        <v>5.3890720000000005</v>
      </c>
      <c r="J26" s="49">
        <f t="shared" si="2"/>
        <v>0.48</v>
      </c>
    </row>
    <row r="27" spans="2:10" ht="13.5" customHeight="1" thickBot="1" x14ac:dyDescent="0.3">
      <c r="B27" s="98"/>
      <c r="C27" s="106"/>
      <c r="D27" s="107"/>
      <c r="E27" s="108"/>
      <c r="F27" s="54">
        <f>INDEX('[1]Listino OTC'!$J:$J,MATCH(G27,'[1]Listino OTC'!$B:$B,0))</f>
        <v>14.45</v>
      </c>
      <c r="G27" s="51">
        <v>2179233</v>
      </c>
      <c r="H27" s="52" t="s">
        <v>20</v>
      </c>
      <c r="I27" s="55">
        <f>+F27*(1-(E18/100))</f>
        <v>7.5140000000000002</v>
      </c>
      <c r="J27" s="56">
        <f t="shared" si="2"/>
        <v>0.48</v>
      </c>
    </row>
    <row r="28" spans="2:10" ht="15.75" customHeight="1" x14ac:dyDescent="0.25">
      <c r="B28" s="98"/>
      <c r="C28" s="101">
        <v>72</v>
      </c>
      <c r="D28" s="103">
        <v>999</v>
      </c>
      <c r="E28" s="105">
        <v>58</v>
      </c>
      <c r="F28" s="45">
        <f>INDEX('[1]Listino OTC'!$J:$J,MATCH(G28,'[1]Listino OTC'!$B:$B,0))</f>
        <v>10.3636</v>
      </c>
      <c r="G28" s="46">
        <v>1721321</v>
      </c>
      <c r="H28" s="47" t="s">
        <v>16</v>
      </c>
      <c r="I28" s="48">
        <f t="shared" si="1"/>
        <v>4.3527120000000004</v>
      </c>
      <c r="J28" s="49">
        <f t="shared" si="2"/>
        <v>0.57999999999999996</v>
      </c>
    </row>
    <row r="29" spans="2:10" ht="15" customHeight="1" x14ac:dyDescent="0.25">
      <c r="B29" s="98"/>
      <c r="C29" s="101"/>
      <c r="D29" s="103"/>
      <c r="E29" s="105"/>
      <c r="F29" s="45">
        <f>INDEX('[1]Listino OTC'!$J:$J,MATCH(G29,'[1]Listino OTC'!$B:$B,0))</f>
        <v>10.3636</v>
      </c>
      <c r="G29" s="46">
        <v>1841221</v>
      </c>
      <c r="H29" s="47" t="s">
        <v>17</v>
      </c>
      <c r="I29" s="48">
        <f>+F29*(1-(E28/100))</f>
        <v>4.3527120000000004</v>
      </c>
      <c r="J29" s="49">
        <f t="shared" si="2"/>
        <v>0.57999999999999996</v>
      </c>
    </row>
    <row r="30" spans="2:10" ht="14.25" customHeight="1" x14ac:dyDescent="0.25">
      <c r="B30" s="98"/>
      <c r="C30" s="101"/>
      <c r="D30" s="103"/>
      <c r="E30" s="105"/>
      <c r="F30" s="45">
        <f>INDEX('[1]Listino OTC'!$J:$J,MATCH(G30,'[1]Listino OTC'!$B:$B,0))</f>
        <v>9.82</v>
      </c>
      <c r="G30" s="46">
        <v>2180013</v>
      </c>
      <c r="H30" s="47" t="s">
        <v>18</v>
      </c>
      <c r="I30" s="48">
        <f>+F30*(1-(E38/100))</f>
        <v>9.82</v>
      </c>
      <c r="J30" s="49">
        <f t="shared" si="2"/>
        <v>0</v>
      </c>
    </row>
    <row r="31" spans="2:10" ht="12" customHeight="1" x14ac:dyDescent="0.25">
      <c r="B31" s="98"/>
      <c r="C31" s="101"/>
      <c r="D31" s="103"/>
      <c r="E31" s="105"/>
      <c r="F31" s="45">
        <f>INDEX('[1]Listino OTC'!$J:$J,MATCH(G31,'[1]Listino OTC'!$B:$B,0))</f>
        <v>10.3636</v>
      </c>
      <c r="G31" s="46">
        <v>2179203</v>
      </c>
      <c r="H31" s="50" t="s">
        <v>19</v>
      </c>
      <c r="I31" s="48">
        <f>+F31*(1-(E38/100))</f>
        <v>10.3636</v>
      </c>
      <c r="J31" s="49">
        <f t="shared" si="2"/>
        <v>0</v>
      </c>
    </row>
    <row r="32" spans="2:10" ht="13.5" thickBot="1" x14ac:dyDescent="0.3">
      <c r="B32" s="99"/>
      <c r="C32" s="106"/>
      <c r="D32" s="107"/>
      <c r="E32" s="108"/>
      <c r="F32" s="54">
        <f>INDEX('[1]Listino OTC'!$J:$J,MATCH(G32,'[1]Listino OTC'!$B:$B,0))</f>
        <v>14.45</v>
      </c>
      <c r="G32" s="51">
        <v>2179233</v>
      </c>
      <c r="H32" s="52" t="s">
        <v>20</v>
      </c>
      <c r="I32" s="55">
        <f>+F32*(1-(E38/100))</f>
        <v>14.45</v>
      </c>
      <c r="J32" s="56">
        <f t="shared" si="2"/>
        <v>0</v>
      </c>
    </row>
    <row r="33" spans="2:10" x14ac:dyDescent="0.25">
      <c r="B33" s="109" t="s">
        <v>21</v>
      </c>
      <c r="C33" s="101">
        <v>1</v>
      </c>
      <c r="D33" s="103">
        <v>23</v>
      </c>
      <c r="E33" s="105">
        <v>45</v>
      </c>
      <c r="F33" s="45">
        <f>INDEX('[1]Listino OTC'!$J:$J,MATCH(G33,'[1]Listino OTC'!$B:$B,0))</f>
        <v>11.3636</v>
      </c>
      <c r="G33" s="40">
        <v>1253123</v>
      </c>
      <c r="H33" s="50" t="s">
        <v>22</v>
      </c>
      <c r="I33" s="48">
        <f t="shared" si="1"/>
        <v>6.2499800000000008</v>
      </c>
      <c r="J33" s="49">
        <f t="shared" si="2"/>
        <v>0.44999999999999996</v>
      </c>
    </row>
    <row r="34" spans="2:10" x14ac:dyDescent="0.25">
      <c r="B34" s="109"/>
      <c r="C34" s="101"/>
      <c r="D34" s="103"/>
      <c r="E34" s="105"/>
      <c r="F34" s="45">
        <f>INDEX('[1]Listino OTC'!$J:$J,MATCH(G34,'[1]Listino OTC'!$B:$B,0))</f>
        <v>11.3636</v>
      </c>
      <c r="G34" s="46">
        <v>1251021</v>
      </c>
      <c r="H34" s="47" t="s">
        <v>23</v>
      </c>
      <c r="I34" s="48">
        <f>+F34*(1-(E33/100))</f>
        <v>6.2499800000000008</v>
      </c>
      <c r="J34" s="49">
        <f t="shared" si="2"/>
        <v>0.44999999999999996</v>
      </c>
    </row>
    <row r="35" spans="2:10" ht="13.5" thickBot="1" x14ac:dyDescent="0.3">
      <c r="B35" s="109"/>
      <c r="C35" s="106"/>
      <c r="D35" s="107"/>
      <c r="E35" s="108"/>
      <c r="F35" s="54">
        <f>INDEX('[1]Listino OTC'!$J:$J,MATCH(G35,'[1]Listino OTC'!$B:$B,0))</f>
        <v>11.3636</v>
      </c>
      <c r="G35" s="51">
        <v>2087663</v>
      </c>
      <c r="H35" s="57" t="s">
        <v>24</v>
      </c>
      <c r="I35" s="55">
        <f>+F35*(1-(E33/100))</f>
        <v>6.2499800000000008</v>
      </c>
      <c r="J35" s="56">
        <f t="shared" si="2"/>
        <v>0.44999999999999996</v>
      </c>
    </row>
    <row r="36" spans="2:10" x14ac:dyDescent="0.25">
      <c r="B36" s="109"/>
      <c r="C36" s="101">
        <v>24</v>
      </c>
      <c r="D36" s="103">
        <v>59</v>
      </c>
      <c r="E36" s="105">
        <v>50</v>
      </c>
      <c r="F36" s="45">
        <f>INDEX('[1]Listino OTC'!$J:$J,MATCH(G36,'[1]Listino OTC'!$B:$B,0))</f>
        <v>11.3636</v>
      </c>
      <c r="G36" s="40">
        <v>1253123</v>
      </c>
      <c r="H36" s="58" t="s">
        <v>22</v>
      </c>
      <c r="I36" s="48">
        <f t="shared" si="1"/>
        <v>5.6818</v>
      </c>
      <c r="J36" s="49">
        <f t="shared" si="2"/>
        <v>0.5</v>
      </c>
    </row>
    <row r="37" spans="2:10" x14ac:dyDescent="0.25">
      <c r="B37" s="109"/>
      <c r="C37" s="101"/>
      <c r="D37" s="103"/>
      <c r="E37" s="105"/>
      <c r="F37" s="45">
        <f>INDEX('[1]Listino OTC'!$J:$J,MATCH(G37,'[1]Listino OTC'!$B:$B,0))</f>
        <v>11.3636</v>
      </c>
      <c r="G37" s="46">
        <v>1251021</v>
      </c>
      <c r="H37" s="47" t="s">
        <v>23</v>
      </c>
      <c r="I37" s="48">
        <f>+F37*(1-(E36/100))</f>
        <v>5.6818</v>
      </c>
      <c r="J37" s="49">
        <f t="shared" si="2"/>
        <v>0.5</v>
      </c>
    </row>
    <row r="38" spans="2:10" ht="13.5" thickBot="1" x14ac:dyDescent="0.3">
      <c r="B38" s="109"/>
      <c r="C38" s="106"/>
      <c r="D38" s="107"/>
      <c r="E38" s="108"/>
      <c r="F38" s="54">
        <f>INDEX('[1]Listino OTC'!$J:$J,MATCH(G38,'[1]Listino OTC'!$B:$B,0))</f>
        <v>11.3636</v>
      </c>
      <c r="G38" s="51">
        <v>2087663</v>
      </c>
      <c r="H38" s="57" t="s">
        <v>24</v>
      </c>
      <c r="I38" s="55">
        <f>+F38*(1-(E36/100))</f>
        <v>5.6818</v>
      </c>
      <c r="J38" s="56">
        <f t="shared" si="2"/>
        <v>0.5</v>
      </c>
    </row>
    <row r="39" spans="2:10" x14ac:dyDescent="0.25">
      <c r="B39" s="109"/>
      <c r="C39" s="101">
        <v>60</v>
      </c>
      <c r="D39" s="103">
        <v>999</v>
      </c>
      <c r="E39" s="105">
        <v>55</v>
      </c>
      <c r="F39" s="45">
        <f>INDEX('[1]Listino OTC'!$J:$J,MATCH(G39,'[1]Listino OTC'!$B:$B,0))</f>
        <v>11.3636</v>
      </c>
      <c r="G39" s="40">
        <v>1253123</v>
      </c>
      <c r="H39" s="58" t="s">
        <v>22</v>
      </c>
      <c r="I39" s="48">
        <f t="shared" si="1"/>
        <v>5.1136199999999992</v>
      </c>
      <c r="J39" s="49">
        <f t="shared" si="2"/>
        <v>0.55000000000000004</v>
      </c>
    </row>
    <row r="40" spans="2:10" x14ac:dyDescent="0.25">
      <c r="B40" s="109"/>
      <c r="C40" s="101"/>
      <c r="D40" s="103"/>
      <c r="E40" s="105"/>
      <c r="F40" s="45">
        <f>INDEX('[1]Listino OTC'!$J:$J,MATCH(G40,'[1]Listino OTC'!$B:$B,0))</f>
        <v>11.3636</v>
      </c>
      <c r="G40" s="46">
        <v>1251021</v>
      </c>
      <c r="H40" s="47" t="s">
        <v>23</v>
      </c>
      <c r="I40" s="48">
        <f>+F40*(1-(E39/100))</f>
        <v>5.1136199999999992</v>
      </c>
      <c r="J40" s="49">
        <f t="shared" si="2"/>
        <v>0.55000000000000004</v>
      </c>
    </row>
    <row r="41" spans="2:10" ht="13.5" thickBot="1" x14ac:dyDescent="0.3">
      <c r="B41" s="110"/>
      <c r="C41" s="106"/>
      <c r="D41" s="107"/>
      <c r="E41" s="108"/>
      <c r="F41" s="54">
        <f>INDEX('[1]Listino OTC'!$J:$J,MATCH(G41,'[1]Listino OTC'!$B:$B,0))</f>
        <v>11.3636</v>
      </c>
      <c r="G41" s="51">
        <v>2087663</v>
      </c>
      <c r="H41" s="57" t="s">
        <v>24</v>
      </c>
      <c r="I41" s="55">
        <f>+F41*(1-(E39/100))</f>
        <v>5.1136199999999992</v>
      </c>
      <c r="J41" s="56">
        <f t="shared" si="2"/>
        <v>0.55000000000000004</v>
      </c>
    </row>
    <row r="42" spans="2:10" x14ac:dyDescent="0.25">
      <c r="B42" s="111" t="s">
        <v>25</v>
      </c>
      <c r="C42" s="100">
        <v>1</v>
      </c>
      <c r="D42" s="102">
        <v>29</v>
      </c>
      <c r="E42" s="104">
        <v>45</v>
      </c>
      <c r="F42" s="39">
        <f>INDEX('[1]Listino OTC'!$J:$J,MATCH(G42,'[1]Listino OTC'!$B:$B,0))</f>
        <v>11.3636</v>
      </c>
      <c r="G42" s="40">
        <v>2087613</v>
      </c>
      <c r="H42" s="58" t="s">
        <v>26</v>
      </c>
      <c r="I42" s="42">
        <f t="shared" si="1"/>
        <v>6.2499800000000008</v>
      </c>
      <c r="J42" s="43">
        <f t="shared" si="2"/>
        <v>0.44999999999999996</v>
      </c>
    </row>
    <row r="43" spans="2:10" x14ac:dyDescent="0.25">
      <c r="B43" s="109"/>
      <c r="C43" s="112"/>
      <c r="D43" s="113"/>
      <c r="E43" s="114"/>
      <c r="F43" s="59">
        <f>INDEX('[1]Listino OTC'!$J:$J,MATCH(G43,'[1]Listino OTC'!$B:$B,0))</f>
        <v>11.818199999999999</v>
      </c>
      <c r="G43" s="60">
        <v>2087633</v>
      </c>
      <c r="H43" s="61" t="s">
        <v>27</v>
      </c>
      <c r="I43" s="62">
        <f>+F43*(1-(E42/100))</f>
        <v>6.5000099999999996</v>
      </c>
      <c r="J43" s="63">
        <f t="shared" si="2"/>
        <v>0.44999999999999996</v>
      </c>
    </row>
    <row r="44" spans="2:10" x14ac:dyDescent="0.25">
      <c r="B44" s="109"/>
      <c r="C44" s="101">
        <v>30</v>
      </c>
      <c r="D44" s="103">
        <v>120</v>
      </c>
      <c r="E44" s="105">
        <v>55</v>
      </c>
      <c r="F44" s="45">
        <f>INDEX('[1]Listino OTC'!$J:$J,MATCH(G44,'[1]Listino OTC'!$B:$B,0))</f>
        <v>11.3636</v>
      </c>
      <c r="G44" s="46">
        <v>2087613</v>
      </c>
      <c r="H44" s="47" t="s">
        <v>26</v>
      </c>
      <c r="I44" s="48">
        <f t="shared" si="1"/>
        <v>5.1136199999999992</v>
      </c>
      <c r="J44" s="49">
        <f t="shared" si="2"/>
        <v>0.55000000000000004</v>
      </c>
    </row>
    <row r="45" spans="2:10" ht="13.5" thickBot="1" x14ac:dyDescent="0.3">
      <c r="B45" s="110"/>
      <c r="C45" s="106"/>
      <c r="D45" s="107"/>
      <c r="E45" s="108"/>
      <c r="F45" s="54">
        <f>INDEX('[1]Listino OTC'!$J:$J,MATCH(G45,'[1]Listino OTC'!$B:$B,0))</f>
        <v>11.818199999999999</v>
      </c>
      <c r="G45" s="51">
        <v>2087633</v>
      </c>
      <c r="H45" s="57" t="s">
        <v>27</v>
      </c>
      <c r="I45" s="55">
        <f>+F45*(1-(E44/100))</f>
        <v>5.3181899999999995</v>
      </c>
      <c r="J45" s="56">
        <f t="shared" si="2"/>
        <v>0.55000000000000004</v>
      </c>
    </row>
    <row r="46" spans="2:10" x14ac:dyDescent="0.25">
      <c r="B46" s="109" t="s">
        <v>28</v>
      </c>
      <c r="C46" s="101">
        <v>1</v>
      </c>
      <c r="D46" s="103">
        <v>29</v>
      </c>
      <c r="E46" s="105">
        <v>45</v>
      </c>
      <c r="F46" s="45">
        <f>INDEX('[1]Listino OTC'!$J:$J,MATCH(G46,'[1]Listino OTC'!$B:$B,0))</f>
        <v>11.181800000000001</v>
      </c>
      <c r="G46" s="46">
        <v>2178203</v>
      </c>
      <c r="H46" s="50" t="s">
        <v>29</v>
      </c>
      <c r="I46" s="48">
        <f>+F46*(1-(E46/100))</f>
        <v>6.1499900000000007</v>
      </c>
      <c r="J46" s="49">
        <f t="shared" si="2"/>
        <v>0.44999999999999996</v>
      </c>
    </row>
    <row r="47" spans="2:10" x14ac:dyDescent="0.25">
      <c r="B47" s="109"/>
      <c r="C47" s="101"/>
      <c r="D47" s="103"/>
      <c r="E47" s="105"/>
      <c r="F47" s="45">
        <f>INDEX('[1]Listino OTC'!$J:$J,MATCH(G47,'[1]Listino OTC'!$B:$B,0))</f>
        <v>6.2727000000000004</v>
      </c>
      <c r="G47" s="46">
        <v>2178003</v>
      </c>
      <c r="H47" s="47" t="s">
        <v>30</v>
      </c>
      <c r="I47" s="48">
        <f>+F47*(1-(E46/100))</f>
        <v>3.4499850000000003</v>
      </c>
      <c r="J47" s="49">
        <f t="shared" si="2"/>
        <v>0.44999999999999996</v>
      </c>
    </row>
    <row r="48" spans="2:10" ht="13.5" thickBot="1" x14ac:dyDescent="0.3">
      <c r="B48" s="109"/>
      <c r="C48" s="106"/>
      <c r="D48" s="107"/>
      <c r="E48" s="108"/>
      <c r="F48" s="54">
        <f>INDEX('[1]Listino OTC'!$J:$J,MATCH(G48,'[1]Listino OTC'!$B:$B,0))</f>
        <v>8.9091000000000005</v>
      </c>
      <c r="G48" s="51">
        <v>2178103</v>
      </c>
      <c r="H48" s="57" t="s">
        <v>31</v>
      </c>
      <c r="I48" s="55">
        <f>+F48*(1-(E46/100))</f>
        <v>4.9000050000000011</v>
      </c>
      <c r="J48" s="56">
        <f t="shared" si="2"/>
        <v>0.44999999999999996</v>
      </c>
    </row>
    <row r="49" spans="2:10" x14ac:dyDescent="0.25">
      <c r="B49" s="109"/>
      <c r="C49" s="101">
        <v>30</v>
      </c>
      <c r="D49" s="103">
        <v>51</v>
      </c>
      <c r="E49" s="105">
        <v>50</v>
      </c>
      <c r="F49" s="45">
        <f>INDEX('[1]Listino OTC'!$J:$J,MATCH(G49,'[1]Listino OTC'!$B:$B,0))</f>
        <v>11.181800000000001</v>
      </c>
      <c r="G49" s="40">
        <v>2178203</v>
      </c>
      <c r="H49" s="58" t="s">
        <v>29</v>
      </c>
      <c r="I49" s="48">
        <f t="shared" si="1"/>
        <v>5.5909000000000004</v>
      </c>
      <c r="J49" s="49">
        <f t="shared" si="2"/>
        <v>0.5</v>
      </c>
    </row>
    <row r="50" spans="2:10" x14ac:dyDescent="0.25">
      <c r="B50" s="109"/>
      <c r="C50" s="101"/>
      <c r="D50" s="103"/>
      <c r="E50" s="105"/>
      <c r="F50" s="45">
        <f>INDEX('[1]Listino OTC'!$J:$J,MATCH(G50,'[1]Listino OTC'!$B:$B,0))</f>
        <v>6.2727000000000004</v>
      </c>
      <c r="G50" s="46">
        <v>2178003</v>
      </c>
      <c r="H50" s="47" t="s">
        <v>30</v>
      </c>
      <c r="I50" s="48">
        <f>+F50*(1-(E49/100))</f>
        <v>3.1363500000000002</v>
      </c>
      <c r="J50" s="49">
        <f t="shared" si="2"/>
        <v>0.5</v>
      </c>
    </row>
    <row r="51" spans="2:10" ht="13.5" thickBot="1" x14ac:dyDescent="0.3">
      <c r="B51" s="109"/>
      <c r="C51" s="106"/>
      <c r="D51" s="107"/>
      <c r="E51" s="108"/>
      <c r="F51" s="54">
        <f>INDEX('[1]Listino OTC'!$J:$J,MATCH(G51,'[1]Listino OTC'!$B:$B,0))</f>
        <v>8.9091000000000005</v>
      </c>
      <c r="G51" s="51">
        <v>2178103</v>
      </c>
      <c r="H51" s="57" t="s">
        <v>31</v>
      </c>
      <c r="I51" s="55">
        <f>+F51*(1-(E49/100))</f>
        <v>4.4545500000000002</v>
      </c>
      <c r="J51" s="56">
        <f t="shared" si="2"/>
        <v>0.5</v>
      </c>
    </row>
    <row r="52" spans="2:10" x14ac:dyDescent="0.25">
      <c r="B52" s="109"/>
      <c r="C52" s="101">
        <v>52</v>
      </c>
      <c r="D52" s="103">
        <v>300</v>
      </c>
      <c r="E52" s="105">
        <v>55</v>
      </c>
      <c r="F52" s="45">
        <f>INDEX('[1]Listino OTC'!$J:$J,MATCH(G52,'[1]Listino OTC'!$B:$B,0))</f>
        <v>11.181800000000001</v>
      </c>
      <c r="G52" s="40">
        <v>2178203</v>
      </c>
      <c r="H52" s="58" t="s">
        <v>29</v>
      </c>
      <c r="I52" s="48">
        <f t="shared" si="1"/>
        <v>5.0318100000000001</v>
      </c>
      <c r="J52" s="49">
        <f t="shared" si="2"/>
        <v>0.55000000000000004</v>
      </c>
    </row>
    <row r="53" spans="2:10" x14ac:dyDescent="0.25">
      <c r="B53" s="109"/>
      <c r="C53" s="101"/>
      <c r="D53" s="103"/>
      <c r="E53" s="105"/>
      <c r="F53" s="45">
        <f>INDEX('[1]Listino OTC'!$J:$J,MATCH(G53,'[1]Listino OTC'!$B:$B,0))</f>
        <v>6.2727000000000004</v>
      </c>
      <c r="G53" s="46">
        <v>2178003</v>
      </c>
      <c r="H53" s="47" t="s">
        <v>30</v>
      </c>
      <c r="I53" s="48">
        <f t="shared" si="1"/>
        <v>6.2727000000000004</v>
      </c>
      <c r="J53" s="49">
        <f t="shared" si="2"/>
        <v>0</v>
      </c>
    </row>
    <row r="54" spans="2:10" ht="13.5" thickBot="1" x14ac:dyDescent="0.3">
      <c r="B54" s="110"/>
      <c r="C54" s="106"/>
      <c r="D54" s="107"/>
      <c r="E54" s="108"/>
      <c r="F54" s="54">
        <f>INDEX('[1]Listino OTC'!$J:$J,MATCH(G54,'[1]Listino OTC'!$B:$B,0))</f>
        <v>8.9091000000000005</v>
      </c>
      <c r="G54" s="51">
        <v>2178103</v>
      </c>
      <c r="H54" s="57" t="s">
        <v>31</v>
      </c>
      <c r="I54" s="55">
        <f t="shared" si="1"/>
        <v>8.9091000000000005</v>
      </c>
      <c r="J54" s="56">
        <f t="shared" si="2"/>
        <v>0</v>
      </c>
    </row>
    <row r="55" spans="2:10" ht="12" customHeight="1" x14ac:dyDescent="0.25">
      <c r="B55" s="109" t="s">
        <v>32</v>
      </c>
      <c r="C55" s="100">
        <v>1</v>
      </c>
      <c r="D55" s="102">
        <v>23</v>
      </c>
      <c r="E55" s="104">
        <v>45</v>
      </c>
      <c r="F55" s="39">
        <f>INDEX('[1]Listino OTC'!$J:$J,MATCH(G55,'[1]Listino OTC'!$B:$B,0))</f>
        <v>8.1818000000000008</v>
      </c>
      <c r="G55" s="40">
        <v>2087653</v>
      </c>
      <c r="H55" s="58" t="s">
        <v>33</v>
      </c>
      <c r="I55" s="42">
        <f t="shared" si="1"/>
        <v>4.4999900000000013</v>
      </c>
      <c r="J55" s="43">
        <f t="shared" si="2"/>
        <v>0.44999999999999996</v>
      </c>
    </row>
    <row r="56" spans="2:10" ht="12" customHeight="1" thickBot="1" x14ac:dyDescent="0.3">
      <c r="B56" s="109"/>
      <c r="C56" s="106"/>
      <c r="D56" s="107"/>
      <c r="E56" s="108"/>
      <c r="F56" s="54">
        <f>INDEX('[1]Listino OTC'!$J:$J,MATCH(G56,'[1]Listino OTC'!$B:$B,0))</f>
        <v>8.3635999999999999</v>
      </c>
      <c r="G56" s="51">
        <v>2170103</v>
      </c>
      <c r="H56" s="57" t="s">
        <v>34</v>
      </c>
      <c r="I56" s="55">
        <f>+F56*(1-(E55/100))</f>
        <v>4.5999800000000004</v>
      </c>
      <c r="J56" s="56">
        <f t="shared" si="2"/>
        <v>0.44999999999999996</v>
      </c>
    </row>
    <row r="57" spans="2:10" ht="12" customHeight="1" x14ac:dyDescent="0.25">
      <c r="B57" s="109"/>
      <c r="C57" s="101">
        <v>24</v>
      </c>
      <c r="D57" s="103">
        <v>47</v>
      </c>
      <c r="E57" s="105">
        <v>55</v>
      </c>
      <c r="F57" s="45">
        <f>INDEX('[1]Listino OTC'!$J:$J,MATCH(G57,'[1]Listino OTC'!$B:$B,0))</f>
        <v>8.1818000000000008</v>
      </c>
      <c r="G57" s="46">
        <v>2087653</v>
      </c>
      <c r="H57" s="47" t="s">
        <v>33</v>
      </c>
      <c r="I57" s="48">
        <f t="shared" si="1"/>
        <v>3.68181</v>
      </c>
      <c r="J57" s="49">
        <f t="shared" si="2"/>
        <v>0.55000000000000004</v>
      </c>
    </row>
    <row r="58" spans="2:10" ht="12" customHeight="1" thickBot="1" x14ac:dyDescent="0.3">
      <c r="B58" s="109"/>
      <c r="C58" s="106"/>
      <c r="D58" s="107"/>
      <c r="E58" s="108"/>
      <c r="F58" s="54">
        <f>INDEX('[1]Listino OTC'!$J:$J,MATCH(G58,'[1]Listino OTC'!$B:$B,0))</f>
        <v>8.3635999999999999</v>
      </c>
      <c r="G58" s="51">
        <v>2170103</v>
      </c>
      <c r="H58" s="57" t="s">
        <v>34</v>
      </c>
      <c r="I58" s="55">
        <f>+F58*(1-(E57/100))</f>
        <v>3.7636199999999995</v>
      </c>
      <c r="J58" s="56">
        <f t="shared" si="2"/>
        <v>0.55000000000000004</v>
      </c>
    </row>
    <row r="59" spans="2:10" ht="12" customHeight="1" x14ac:dyDescent="0.25">
      <c r="B59" s="109"/>
      <c r="C59" s="101">
        <v>48</v>
      </c>
      <c r="D59" s="103">
        <v>300</v>
      </c>
      <c r="E59" s="105">
        <v>58</v>
      </c>
      <c r="F59" s="45">
        <f>INDEX('[1]Listino OTC'!$J:$J,MATCH(G59,'[1]Listino OTC'!$B:$B,0))</f>
        <v>8.1818000000000008</v>
      </c>
      <c r="G59" s="40">
        <v>2087653</v>
      </c>
      <c r="H59" s="58" t="s">
        <v>33</v>
      </c>
      <c r="I59" s="48">
        <f t="shared" si="1"/>
        <v>3.4363560000000009</v>
      </c>
      <c r="J59" s="49">
        <f t="shared" si="2"/>
        <v>0.57999999999999996</v>
      </c>
    </row>
    <row r="60" spans="2:10" ht="12" customHeight="1" thickBot="1" x14ac:dyDescent="0.3">
      <c r="B60" s="110"/>
      <c r="C60" s="106"/>
      <c r="D60" s="107"/>
      <c r="E60" s="108"/>
      <c r="F60" s="54">
        <f>INDEX('[1]Listino OTC'!$J:$J,MATCH(G60,'[1]Listino OTC'!$B:$B,0))</f>
        <v>8.3635999999999999</v>
      </c>
      <c r="G60" s="51">
        <v>2170103</v>
      </c>
      <c r="H60" s="57" t="s">
        <v>34</v>
      </c>
      <c r="I60" s="55">
        <f>+F60*(1-(E59/100))</f>
        <v>3.5127120000000005</v>
      </c>
      <c r="J60" s="56">
        <f t="shared" si="2"/>
        <v>0.57999999999999996</v>
      </c>
    </row>
    <row r="61" spans="2:10" ht="12.75" customHeight="1" x14ac:dyDescent="0.25">
      <c r="B61" s="111" t="s">
        <v>35</v>
      </c>
      <c r="C61" s="100">
        <v>1</v>
      </c>
      <c r="D61" s="115">
        <v>11</v>
      </c>
      <c r="E61" s="104">
        <v>45</v>
      </c>
      <c r="F61" s="65">
        <f>INDEX('[1]Listino OTC'!$J:$J,MATCH(G61,'[1]Listino OTC'!$B:$B,0))</f>
        <v>13.181800000000001</v>
      </c>
      <c r="G61" s="40">
        <v>2040104</v>
      </c>
      <c r="H61" s="41" t="s">
        <v>36</v>
      </c>
      <c r="I61" s="66">
        <f t="shared" si="1"/>
        <v>7.2499900000000013</v>
      </c>
      <c r="J61" s="67">
        <f t="shared" si="2"/>
        <v>0.44999999999999996</v>
      </c>
    </row>
    <row r="62" spans="2:10" ht="12.75" customHeight="1" x14ac:dyDescent="0.25">
      <c r="B62" s="109"/>
      <c r="C62" s="101"/>
      <c r="D62" s="116"/>
      <c r="E62" s="105"/>
      <c r="F62" s="69">
        <v>16.2727</v>
      </c>
      <c r="G62" s="46">
        <v>2040303</v>
      </c>
      <c r="H62" s="47" t="s">
        <v>37</v>
      </c>
      <c r="I62" s="70">
        <f>+F62*(1-(E61/100))</f>
        <v>8.9499850000000016</v>
      </c>
      <c r="J62" s="71">
        <f t="shared" si="2"/>
        <v>0.44999999999999996</v>
      </c>
    </row>
    <row r="63" spans="2:10" ht="12.75" customHeight="1" x14ac:dyDescent="0.25">
      <c r="B63" s="109"/>
      <c r="C63" s="101"/>
      <c r="D63" s="116"/>
      <c r="E63" s="105"/>
      <c r="F63" s="69">
        <f>INDEX('[1]Listino OTC'!$J:$J,MATCH(G63,'[1]Listino OTC'!$B:$B,0))</f>
        <v>11.818199999999999</v>
      </c>
      <c r="G63" s="46">
        <v>2040203</v>
      </c>
      <c r="H63" s="47" t="s">
        <v>38</v>
      </c>
      <c r="I63" s="70">
        <f>+F63*(1-(E61/100))</f>
        <v>6.5000099999999996</v>
      </c>
      <c r="J63" s="71">
        <f t="shared" si="2"/>
        <v>0.44999999999999996</v>
      </c>
    </row>
    <row r="64" spans="2:10" ht="12.75" customHeight="1" x14ac:dyDescent="0.25">
      <c r="B64" s="109"/>
      <c r="C64" s="101"/>
      <c r="D64" s="116"/>
      <c r="E64" s="105"/>
      <c r="F64" s="69">
        <f>INDEX('[1]Listino OTC'!$J:$J,MATCH(G64,'[1]Listino OTC'!$B:$B,0))</f>
        <v>19.909099999999999</v>
      </c>
      <c r="G64" s="46">
        <v>2040213</v>
      </c>
      <c r="H64" s="47" t="s">
        <v>39</v>
      </c>
      <c r="I64" s="70">
        <f>+F64*(1-(E61/100))</f>
        <v>10.950005000000001</v>
      </c>
      <c r="J64" s="71">
        <f t="shared" si="2"/>
        <v>0.44999999999999996</v>
      </c>
    </row>
    <row r="65" spans="2:10" ht="14.25" customHeight="1" thickBot="1" x14ac:dyDescent="0.3">
      <c r="B65" s="109"/>
      <c r="C65" s="106"/>
      <c r="D65" s="117"/>
      <c r="E65" s="108"/>
      <c r="F65" s="73">
        <f>INDEX('[1]Listino OTC'!$J:$J,MATCH(G65,'[1]Listino OTC'!$B:$B,0))</f>
        <v>23.636399999999998</v>
      </c>
      <c r="G65" s="46">
        <v>2040143</v>
      </c>
      <c r="H65" s="47" t="s">
        <v>40</v>
      </c>
      <c r="I65" s="74">
        <f>+F65*(1-(E61/100))</f>
        <v>13.000019999999999</v>
      </c>
      <c r="J65" s="75">
        <f t="shared" si="2"/>
        <v>0.44999999999999996</v>
      </c>
    </row>
    <row r="66" spans="2:10" ht="12.75" customHeight="1" x14ac:dyDescent="0.25">
      <c r="B66" s="109"/>
      <c r="C66" s="100">
        <v>12</v>
      </c>
      <c r="D66" s="115">
        <v>23</v>
      </c>
      <c r="E66" s="104">
        <v>50</v>
      </c>
      <c r="F66" s="65">
        <f>INDEX('[1]Listino OTC'!$J:$J,MATCH(G66,'[1]Listino OTC'!$B:$B,0))</f>
        <v>13.181800000000001</v>
      </c>
      <c r="G66" s="40">
        <v>2040104</v>
      </c>
      <c r="H66" s="41" t="s">
        <v>36</v>
      </c>
      <c r="I66" s="66">
        <f t="shared" si="1"/>
        <v>6.5909000000000004</v>
      </c>
      <c r="J66" s="67">
        <f t="shared" si="2"/>
        <v>0.5</v>
      </c>
    </row>
    <row r="67" spans="2:10" ht="12.75" customHeight="1" x14ac:dyDescent="0.25">
      <c r="B67" s="109"/>
      <c r="C67" s="101"/>
      <c r="D67" s="116"/>
      <c r="E67" s="105"/>
      <c r="F67" s="69">
        <v>16.2727</v>
      </c>
      <c r="G67" s="46">
        <v>2040303</v>
      </c>
      <c r="H67" s="47" t="s">
        <v>37</v>
      </c>
      <c r="I67" s="70">
        <f>+F67*(1-(E66/100))</f>
        <v>8.1363500000000002</v>
      </c>
      <c r="J67" s="71">
        <f t="shared" si="2"/>
        <v>0.5</v>
      </c>
    </row>
    <row r="68" spans="2:10" ht="13.5" customHeight="1" x14ac:dyDescent="0.25">
      <c r="B68" s="109"/>
      <c r="C68" s="101"/>
      <c r="D68" s="116"/>
      <c r="E68" s="105"/>
      <c r="F68" s="69">
        <f>INDEX('[1]Listino OTC'!$J:$J,MATCH(G68,'[1]Listino OTC'!$B:$B,0))</f>
        <v>11.818199999999999</v>
      </c>
      <c r="G68" s="46">
        <v>2040203</v>
      </c>
      <c r="H68" s="47" t="s">
        <v>38</v>
      </c>
      <c r="I68" s="70">
        <f>+F68*(1-(E66/100))</f>
        <v>5.9090999999999996</v>
      </c>
      <c r="J68" s="71">
        <f t="shared" si="2"/>
        <v>0.5</v>
      </c>
    </row>
    <row r="69" spans="2:10" ht="12.75" customHeight="1" x14ac:dyDescent="0.25">
      <c r="B69" s="109"/>
      <c r="C69" s="101"/>
      <c r="D69" s="116"/>
      <c r="E69" s="105"/>
      <c r="F69" s="69">
        <f>INDEX('[1]Listino OTC'!$J:$J,MATCH(G69,'[1]Listino OTC'!$B:$B,0))</f>
        <v>19.909099999999999</v>
      </c>
      <c r="G69" s="46">
        <v>2040213</v>
      </c>
      <c r="H69" s="47" t="s">
        <v>39</v>
      </c>
      <c r="I69" s="70">
        <f>+F69*(1-(E66/100))</f>
        <v>9.9545499999999993</v>
      </c>
      <c r="J69" s="71">
        <f t="shared" si="2"/>
        <v>0.5</v>
      </c>
    </row>
    <row r="70" spans="2:10" ht="13.5" customHeight="1" thickBot="1" x14ac:dyDescent="0.3">
      <c r="B70" s="109"/>
      <c r="C70" s="106"/>
      <c r="D70" s="117"/>
      <c r="E70" s="108"/>
      <c r="F70" s="73">
        <f>INDEX('[1]Listino OTC'!$J:$J,MATCH(G70,'[1]Listino OTC'!$B:$B,0))</f>
        <v>23.636399999999998</v>
      </c>
      <c r="G70" s="46">
        <v>2040143</v>
      </c>
      <c r="H70" s="47" t="s">
        <v>40</v>
      </c>
      <c r="I70" s="74">
        <f>+F70*(1-(E66/100))</f>
        <v>11.818199999999999</v>
      </c>
      <c r="J70" s="75">
        <f t="shared" si="2"/>
        <v>0.5</v>
      </c>
    </row>
    <row r="71" spans="2:10" ht="12.75" customHeight="1" x14ac:dyDescent="0.25">
      <c r="B71" s="109"/>
      <c r="C71" s="100">
        <v>24</v>
      </c>
      <c r="D71" s="115">
        <v>47</v>
      </c>
      <c r="E71" s="104">
        <v>52</v>
      </c>
      <c r="F71" s="65">
        <f>INDEX('[1]Listino OTC'!$J:$J,MATCH(G71,'[1]Listino OTC'!$B:$B,0))</f>
        <v>13.181800000000001</v>
      </c>
      <c r="G71" s="40">
        <v>2040104</v>
      </c>
      <c r="H71" s="41" t="s">
        <v>36</v>
      </c>
      <c r="I71" s="66">
        <f t="shared" si="1"/>
        <v>6.3272640000000004</v>
      </c>
      <c r="J71" s="67">
        <f t="shared" si="2"/>
        <v>0.52</v>
      </c>
    </row>
    <row r="72" spans="2:10" ht="12.75" customHeight="1" x14ac:dyDescent="0.25">
      <c r="B72" s="109"/>
      <c r="C72" s="101"/>
      <c r="D72" s="116"/>
      <c r="E72" s="105"/>
      <c r="F72" s="69">
        <f>INDEX('[1]Listino OTC'!$J:$J,MATCH(G72,'[1]Listino OTC'!$B:$B,0))</f>
        <v>16.2727</v>
      </c>
      <c r="G72" s="46">
        <v>2040303</v>
      </c>
      <c r="H72" s="47" t="s">
        <v>37</v>
      </c>
      <c r="I72" s="70">
        <f>+F72*(1-(E71/100))</f>
        <v>7.8108959999999996</v>
      </c>
      <c r="J72" s="71">
        <f t="shared" si="2"/>
        <v>0.52</v>
      </c>
    </row>
    <row r="73" spans="2:10" ht="12.75" customHeight="1" x14ac:dyDescent="0.25">
      <c r="B73" s="109"/>
      <c r="C73" s="101"/>
      <c r="D73" s="116"/>
      <c r="E73" s="105"/>
      <c r="F73" s="69">
        <f>INDEX('[1]Listino OTC'!$J:$J,MATCH(G73,'[1]Listino OTC'!$B:$B,0))</f>
        <v>11.818199999999999</v>
      </c>
      <c r="G73" s="46">
        <v>2040203</v>
      </c>
      <c r="H73" s="47" t="s">
        <v>38</v>
      </c>
      <c r="I73" s="70">
        <f>+F73*(1-(E71/100))</f>
        <v>5.6727359999999996</v>
      </c>
      <c r="J73" s="71">
        <f t="shared" si="2"/>
        <v>0.52</v>
      </c>
    </row>
    <row r="74" spans="2:10" ht="12.75" customHeight="1" x14ac:dyDescent="0.25">
      <c r="B74" s="109"/>
      <c r="C74" s="101"/>
      <c r="D74" s="116"/>
      <c r="E74" s="105"/>
      <c r="F74" s="69">
        <f>INDEX('[1]Listino OTC'!$J:$J,MATCH(G74,'[1]Listino OTC'!$B:$B,0))</f>
        <v>19.909099999999999</v>
      </c>
      <c r="G74" s="46">
        <v>2040213</v>
      </c>
      <c r="H74" s="47" t="s">
        <v>39</v>
      </c>
      <c r="I74" s="70">
        <f>+F74*(1-(E71/100))</f>
        <v>9.5563679999999991</v>
      </c>
      <c r="J74" s="71">
        <f t="shared" si="2"/>
        <v>0.52</v>
      </c>
    </row>
    <row r="75" spans="2:10" ht="14.25" customHeight="1" thickBot="1" x14ac:dyDescent="0.3">
      <c r="B75" s="109"/>
      <c r="C75" s="106"/>
      <c r="D75" s="117"/>
      <c r="E75" s="108"/>
      <c r="F75" s="73">
        <f>INDEX('[1]Listino OTC'!$J:$J,MATCH(G75,'[1]Listino OTC'!$B:$B,0))</f>
        <v>23.636399999999998</v>
      </c>
      <c r="G75" s="51">
        <v>2040143</v>
      </c>
      <c r="H75" s="52" t="s">
        <v>40</v>
      </c>
      <c r="I75" s="74">
        <f>+F75*(1-(E71/100))</f>
        <v>11.345471999999999</v>
      </c>
      <c r="J75" s="75">
        <f t="shared" si="2"/>
        <v>0.52</v>
      </c>
    </row>
    <row r="76" spans="2:10" ht="12.75" customHeight="1" x14ac:dyDescent="0.25">
      <c r="B76" s="109"/>
      <c r="C76" s="100">
        <v>48</v>
      </c>
      <c r="D76" s="115">
        <v>300</v>
      </c>
      <c r="E76" s="104">
        <v>55</v>
      </c>
      <c r="F76" s="65">
        <f>INDEX('[1]Listino OTC'!$J:$J,MATCH(G76,'[1]Listino OTC'!$B:$B,0))</f>
        <v>13.181800000000001</v>
      </c>
      <c r="G76" s="40">
        <v>2040104</v>
      </c>
      <c r="H76" s="41" t="s">
        <v>36</v>
      </c>
      <c r="I76" s="66">
        <f t="shared" ref="I76" si="3">+F76*(1-(E76/100))</f>
        <v>5.9318099999999996</v>
      </c>
      <c r="J76" s="67">
        <f t="shared" si="2"/>
        <v>0.55000000000000004</v>
      </c>
    </row>
    <row r="77" spans="2:10" ht="12.75" customHeight="1" x14ac:dyDescent="0.25">
      <c r="B77" s="109"/>
      <c r="C77" s="101"/>
      <c r="D77" s="116"/>
      <c r="E77" s="105"/>
      <c r="F77" s="69">
        <f>INDEX('[1]Listino OTC'!$J:$J,MATCH(G77,'[1]Listino OTC'!$B:$B,0))</f>
        <v>16.2727</v>
      </c>
      <c r="G77" s="46">
        <v>2040303</v>
      </c>
      <c r="H77" s="47" t="s">
        <v>37</v>
      </c>
      <c r="I77" s="70">
        <f>+F77*(1-(E76/100))</f>
        <v>7.3227149999999996</v>
      </c>
      <c r="J77" s="71">
        <f t="shared" si="2"/>
        <v>0.55000000000000004</v>
      </c>
    </row>
    <row r="78" spans="2:10" ht="12.75" customHeight="1" x14ac:dyDescent="0.25">
      <c r="B78" s="109"/>
      <c r="C78" s="101"/>
      <c r="D78" s="116"/>
      <c r="E78" s="105"/>
      <c r="F78" s="69">
        <f>INDEX('[1]Listino OTC'!$J:$J,MATCH(G78,'[1]Listino OTC'!$B:$B,0))</f>
        <v>11.818199999999999</v>
      </c>
      <c r="G78" s="46">
        <v>2040203</v>
      </c>
      <c r="H78" s="47" t="s">
        <v>38</v>
      </c>
      <c r="I78" s="70">
        <f>+F78*(1-(E76/100))</f>
        <v>5.3181899999999995</v>
      </c>
      <c r="J78" s="71">
        <f t="shared" ref="J78:J93" si="4">1-(I78/F78)</f>
        <v>0.55000000000000004</v>
      </c>
    </row>
    <row r="79" spans="2:10" ht="12.75" customHeight="1" x14ac:dyDescent="0.25">
      <c r="B79" s="109"/>
      <c r="C79" s="101"/>
      <c r="D79" s="116"/>
      <c r="E79" s="105"/>
      <c r="F79" s="69">
        <f>INDEX('[1]Listino OTC'!$J:$J,MATCH(G79,'[1]Listino OTC'!$B:$B,0))</f>
        <v>19.909099999999999</v>
      </c>
      <c r="G79" s="46">
        <v>2040213</v>
      </c>
      <c r="H79" s="47" t="s">
        <v>39</v>
      </c>
      <c r="I79" s="70">
        <f>+F79*(1-(E76/100))</f>
        <v>8.9590949999999978</v>
      </c>
      <c r="J79" s="71">
        <f t="shared" si="4"/>
        <v>0.55000000000000004</v>
      </c>
    </row>
    <row r="80" spans="2:10" ht="14.25" customHeight="1" thickBot="1" x14ac:dyDescent="0.3">
      <c r="B80" s="110"/>
      <c r="C80" s="106"/>
      <c r="D80" s="117"/>
      <c r="E80" s="108"/>
      <c r="F80" s="73">
        <f>INDEX('[1]Listino OTC'!$J:$J,MATCH(G80,'[1]Listino OTC'!$B:$B,0))</f>
        <v>23.636399999999998</v>
      </c>
      <c r="G80" s="51">
        <v>2040143</v>
      </c>
      <c r="H80" s="52" t="s">
        <v>40</v>
      </c>
      <c r="I80" s="74">
        <f>+F80*(1-(E76/100))</f>
        <v>10.636379999999999</v>
      </c>
      <c r="J80" s="75">
        <f t="shared" si="4"/>
        <v>0.55000000000000004</v>
      </c>
    </row>
    <row r="81" spans="2:10" x14ac:dyDescent="0.25">
      <c r="B81" s="109" t="s">
        <v>41</v>
      </c>
      <c r="C81" s="100">
        <v>1</v>
      </c>
      <c r="D81" s="102">
        <v>11</v>
      </c>
      <c r="E81" s="104">
        <v>45</v>
      </c>
      <c r="F81" s="39">
        <f>INDEX('[1]Listino OTC'!$J:$J,MATCH(G81,'[1]Listino OTC'!$B:$B,0))</f>
        <v>19.545500000000001</v>
      </c>
      <c r="G81" s="40">
        <v>2001113</v>
      </c>
      <c r="H81" s="58" t="s">
        <v>42</v>
      </c>
      <c r="I81" s="42">
        <f t="shared" ref="I81:I98" si="5">+F81*(1-(E81/100))</f>
        <v>10.750025000000001</v>
      </c>
      <c r="J81" s="43">
        <f t="shared" si="4"/>
        <v>0.44999999999999996</v>
      </c>
    </row>
    <row r="82" spans="2:10" ht="13.5" thickBot="1" x14ac:dyDescent="0.3">
      <c r="B82" s="109"/>
      <c r="C82" s="106"/>
      <c r="D82" s="107"/>
      <c r="E82" s="108"/>
      <c r="F82" s="54">
        <f>INDEX('[1]Listino OTC'!$J:$J,MATCH(G82,'[1]Listino OTC'!$B:$B,0))</f>
        <v>26.363600000000002</v>
      </c>
      <c r="G82" s="51">
        <v>2001123</v>
      </c>
      <c r="H82" s="57" t="s">
        <v>43</v>
      </c>
      <c r="I82" s="55">
        <f>+F82*(1-(E81/100))</f>
        <v>14.499980000000003</v>
      </c>
      <c r="J82" s="56">
        <f t="shared" si="4"/>
        <v>0.44999999999999996</v>
      </c>
    </row>
    <row r="83" spans="2:10" x14ac:dyDescent="0.25">
      <c r="B83" s="109"/>
      <c r="C83" s="101">
        <v>12</v>
      </c>
      <c r="D83" s="103">
        <v>17</v>
      </c>
      <c r="E83" s="105">
        <v>50</v>
      </c>
      <c r="F83" s="45">
        <f>INDEX('[1]Listino OTC'!$J:$J,MATCH(G83,'[1]Listino OTC'!$B:$B,0))</f>
        <v>19.545500000000001</v>
      </c>
      <c r="G83" s="46">
        <v>2001113</v>
      </c>
      <c r="H83" s="47" t="s">
        <v>42</v>
      </c>
      <c r="I83" s="42">
        <f t="shared" si="5"/>
        <v>9.7727500000000003</v>
      </c>
      <c r="J83" s="49">
        <f t="shared" si="4"/>
        <v>0.5</v>
      </c>
    </row>
    <row r="84" spans="2:10" ht="13.5" thickBot="1" x14ac:dyDescent="0.3">
      <c r="B84" s="109"/>
      <c r="C84" s="106"/>
      <c r="D84" s="107"/>
      <c r="E84" s="108"/>
      <c r="F84" s="54">
        <f>INDEX('[1]Listino OTC'!$J:$J,MATCH(G84,'[1]Listino OTC'!$B:$B,0))</f>
        <v>26.363600000000002</v>
      </c>
      <c r="G84" s="51">
        <v>2001123</v>
      </c>
      <c r="H84" s="57" t="s">
        <v>43</v>
      </c>
      <c r="I84" s="55">
        <f>+F84*(1-(E83/100))</f>
        <v>13.181800000000001</v>
      </c>
      <c r="J84" s="56">
        <f t="shared" si="4"/>
        <v>0.5</v>
      </c>
    </row>
    <row r="85" spans="2:10" x14ac:dyDescent="0.25">
      <c r="B85" s="109"/>
      <c r="C85" s="101">
        <v>18</v>
      </c>
      <c r="D85" s="103">
        <v>999</v>
      </c>
      <c r="E85" s="105">
        <v>55</v>
      </c>
      <c r="F85" s="45">
        <f>INDEX('[1]Listino OTC'!$J:$J,MATCH(G85,'[1]Listino OTC'!$B:$B,0))</f>
        <v>19.545500000000001</v>
      </c>
      <c r="G85" s="40">
        <v>2001113</v>
      </c>
      <c r="H85" s="58" t="s">
        <v>42</v>
      </c>
      <c r="I85" s="42">
        <f t="shared" si="5"/>
        <v>8.7954749999999997</v>
      </c>
      <c r="J85" s="49">
        <f t="shared" si="4"/>
        <v>0.55000000000000004</v>
      </c>
    </row>
    <row r="86" spans="2:10" ht="13.5" thickBot="1" x14ac:dyDescent="0.3">
      <c r="B86" s="110"/>
      <c r="C86" s="106"/>
      <c r="D86" s="107"/>
      <c r="E86" s="108"/>
      <c r="F86" s="54">
        <f>INDEX('[1]Listino OTC'!$J:$J,MATCH(G86,'[1]Listino OTC'!$B:$B,0))</f>
        <v>26.363600000000002</v>
      </c>
      <c r="G86" s="51">
        <v>2001123</v>
      </c>
      <c r="H86" s="57" t="s">
        <v>43</v>
      </c>
      <c r="I86" s="55">
        <f>+F86*(1-(E85/100))</f>
        <v>11.863619999999999</v>
      </c>
      <c r="J86" s="56">
        <f t="shared" si="4"/>
        <v>0.55000000000000004</v>
      </c>
    </row>
    <row r="87" spans="2:10" x14ac:dyDescent="0.25">
      <c r="B87" s="109" t="s">
        <v>44</v>
      </c>
      <c r="C87" s="100">
        <v>1</v>
      </c>
      <c r="D87" s="102">
        <v>5</v>
      </c>
      <c r="E87" s="104">
        <v>42</v>
      </c>
      <c r="F87" s="39">
        <f>INDEX('[1]Listino OTC'!$J:$J,MATCH(G87,'[1]Listino OTC'!$B:$B,0))</f>
        <v>10.3636</v>
      </c>
      <c r="G87" s="40">
        <v>2010063</v>
      </c>
      <c r="H87" s="58" t="s">
        <v>45</v>
      </c>
      <c r="I87" s="42">
        <f t="shared" si="5"/>
        <v>6.0108880000000005</v>
      </c>
      <c r="J87" s="43">
        <f t="shared" si="4"/>
        <v>0.41999999999999993</v>
      </c>
    </row>
    <row r="88" spans="2:10" ht="13.5" thickBot="1" x14ac:dyDescent="0.3">
      <c r="B88" s="109"/>
      <c r="C88" s="106"/>
      <c r="D88" s="107"/>
      <c r="E88" s="108"/>
      <c r="F88" s="54">
        <f>INDEX('[1]Listino OTC'!$J:$J,MATCH(G88,'[1]Listino OTC'!$B:$B,0))</f>
        <v>13.278700000000001</v>
      </c>
      <c r="G88" s="51">
        <v>2010073</v>
      </c>
      <c r="H88" s="57" t="s">
        <v>46</v>
      </c>
      <c r="I88" s="55">
        <f>+F88*(1-(E87/100))</f>
        <v>7.7016460000000011</v>
      </c>
      <c r="J88" s="56">
        <f t="shared" si="4"/>
        <v>0.41999999999999993</v>
      </c>
    </row>
    <row r="89" spans="2:10" x14ac:dyDescent="0.25">
      <c r="B89" s="109"/>
      <c r="C89" s="101">
        <v>6</v>
      </c>
      <c r="D89" s="103">
        <v>11</v>
      </c>
      <c r="E89" s="105">
        <v>45</v>
      </c>
      <c r="F89" s="45">
        <f>INDEX('[1]Listino OTC'!$J:$J,MATCH(G89,'[1]Listino OTC'!$B:$B,0))</f>
        <v>10.3636</v>
      </c>
      <c r="G89" s="46">
        <v>2010063</v>
      </c>
      <c r="H89" s="47" t="s">
        <v>45</v>
      </c>
      <c r="I89" s="42">
        <f t="shared" si="5"/>
        <v>5.69998</v>
      </c>
      <c r="J89" s="49">
        <f t="shared" si="4"/>
        <v>0.44999999999999996</v>
      </c>
    </row>
    <row r="90" spans="2:10" ht="13.5" thickBot="1" x14ac:dyDescent="0.3">
      <c r="B90" s="109"/>
      <c r="C90" s="106"/>
      <c r="D90" s="107"/>
      <c r="E90" s="108"/>
      <c r="F90" s="54">
        <f>INDEX('[1]Listino OTC'!$J:$J,MATCH(G90,'[1]Listino OTC'!$B:$B,0))</f>
        <v>13.278700000000001</v>
      </c>
      <c r="G90" s="51">
        <v>2010073</v>
      </c>
      <c r="H90" s="57" t="s">
        <v>46</v>
      </c>
      <c r="I90" s="55">
        <f>+F90*(1-(E89/100))</f>
        <v>7.3032850000000007</v>
      </c>
      <c r="J90" s="56">
        <f t="shared" si="4"/>
        <v>0.44999999999999996</v>
      </c>
    </row>
    <row r="91" spans="2:10" x14ac:dyDescent="0.25">
      <c r="B91" s="109"/>
      <c r="C91" s="101">
        <v>12</v>
      </c>
      <c r="D91" s="103">
        <v>300</v>
      </c>
      <c r="E91" s="105">
        <v>48</v>
      </c>
      <c r="F91" s="45">
        <f>INDEX('[1]Listino OTC'!$J:$J,MATCH(G91,'[1]Listino OTC'!$B:$B,0))</f>
        <v>10.3636</v>
      </c>
      <c r="G91" s="40">
        <v>2010063</v>
      </c>
      <c r="H91" s="58" t="s">
        <v>45</v>
      </c>
      <c r="I91" s="42">
        <f t="shared" si="5"/>
        <v>5.3890720000000005</v>
      </c>
      <c r="J91" s="49">
        <f t="shared" si="4"/>
        <v>0.48</v>
      </c>
    </row>
    <row r="92" spans="2:10" ht="13.5" thickBot="1" x14ac:dyDescent="0.3">
      <c r="B92" s="110"/>
      <c r="C92" s="106"/>
      <c r="D92" s="107"/>
      <c r="E92" s="108"/>
      <c r="F92" s="54">
        <f>INDEX('[1]Listino OTC'!$J:$J,MATCH(G92,'[1]Listino OTC'!$B:$B,0))</f>
        <v>13.278700000000001</v>
      </c>
      <c r="G92" s="51">
        <v>2010073</v>
      </c>
      <c r="H92" s="57" t="s">
        <v>46</v>
      </c>
      <c r="I92" s="55">
        <f>+F92*(1-(E91/100))</f>
        <v>6.9049240000000003</v>
      </c>
      <c r="J92" s="56">
        <f t="shared" si="4"/>
        <v>0.48</v>
      </c>
    </row>
    <row r="93" spans="2:10" ht="12.75" customHeight="1" x14ac:dyDescent="0.25">
      <c r="B93" s="122" t="s">
        <v>47</v>
      </c>
      <c r="C93" s="76">
        <v>1</v>
      </c>
      <c r="D93" s="64">
        <v>11</v>
      </c>
      <c r="E93" s="38">
        <v>45</v>
      </c>
      <c r="F93" s="119">
        <f>INDEX('[1]Listino OTC'!$J:$J,MATCH(G93,'[1]Listino OTC'!$B:$B,0))</f>
        <v>9.8361000000000001</v>
      </c>
      <c r="G93" s="77">
        <v>2098503</v>
      </c>
      <c r="H93" s="78" t="s">
        <v>48</v>
      </c>
      <c r="I93" s="79">
        <f t="shared" si="5"/>
        <v>5.4098550000000003</v>
      </c>
      <c r="J93" s="80">
        <f t="shared" si="4"/>
        <v>0.44999999999999996</v>
      </c>
    </row>
    <row r="94" spans="2:10" ht="13.5" customHeight="1" x14ac:dyDescent="0.25">
      <c r="B94" s="123"/>
      <c r="C94" s="81">
        <v>12</v>
      </c>
      <c r="D94" s="68">
        <v>23</v>
      </c>
      <c r="E94" s="44">
        <v>53</v>
      </c>
      <c r="F94" s="120"/>
      <c r="G94" s="82">
        <v>2098503</v>
      </c>
      <c r="H94" s="83" t="s">
        <v>48</v>
      </c>
      <c r="I94" s="84">
        <f>+F93*(1-(E94/100))</f>
        <v>4.622967</v>
      </c>
      <c r="J94" s="85">
        <f>1-(I94/F93)</f>
        <v>0.53</v>
      </c>
    </row>
    <row r="95" spans="2:10" ht="13.5" customHeight="1" thickBot="1" x14ac:dyDescent="0.3">
      <c r="B95" s="124"/>
      <c r="C95" s="86">
        <v>24</v>
      </c>
      <c r="D95" s="72">
        <v>300</v>
      </c>
      <c r="E95" s="53">
        <v>61</v>
      </c>
      <c r="F95" s="121"/>
      <c r="G95" s="87">
        <v>2098503</v>
      </c>
      <c r="H95" s="88" t="s">
        <v>48</v>
      </c>
      <c r="I95" s="89">
        <f>+F93*(1-(E95/100))</f>
        <v>3.8360790000000002</v>
      </c>
      <c r="J95" s="90">
        <f>1-(I95/F93)</f>
        <v>0.61</v>
      </c>
    </row>
    <row r="96" spans="2:10" ht="12" customHeight="1" x14ac:dyDescent="0.25">
      <c r="B96" s="111" t="s">
        <v>49</v>
      </c>
      <c r="C96" s="100">
        <v>1</v>
      </c>
      <c r="D96" s="102">
        <v>11</v>
      </c>
      <c r="E96" s="104">
        <v>42</v>
      </c>
      <c r="F96" s="39">
        <f>INDEX('[1]Listino OTC'!$J:$J,MATCH(G96,'[1]Listino OTC'!$B:$B,0))</f>
        <v>15.6364</v>
      </c>
      <c r="G96" s="40">
        <v>2911003</v>
      </c>
      <c r="H96" s="58" t="s">
        <v>50</v>
      </c>
      <c r="I96" s="42">
        <f t="shared" si="5"/>
        <v>9.0691120000000005</v>
      </c>
      <c r="J96" s="43">
        <f t="shared" ref="J96:J99" si="6">1-(I96/F96)</f>
        <v>0.41999999999999993</v>
      </c>
    </row>
    <row r="97" spans="2:10" ht="13.5" customHeight="1" thickBot="1" x14ac:dyDescent="0.3">
      <c r="B97" s="109"/>
      <c r="C97" s="106"/>
      <c r="D97" s="107"/>
      <c r="E97" s="108"/>
      <c r="F97" s="54">
        <f>INDEX('[1]Listino OTC'!$J:$J,MATCH(G97,'[1]Listino OTC'!$B:$B,0))</f>
        <v>17.545500000000001</v>
      </c>
      <c r="G97" s="51">
        <v>2911103</v>
      </c>
      <c r="H97" s="57" t="s">
        <v>51</v>
      </c>
      <c r="I97" s="55">
        <f>+F97*(1-(E96/100))</f>
        <v>10.176390000000001</v>
      </c>
      <c r="J97" s="56">
        <f t="shared" si="6"/>
        <v>0.41999999999999993</v>
      </c>
    </row>
    <row r="98" spans="2:10" ht="12.75" customHeight="1" x14ac:dyDescent="0.25">
      <c r="B98" s="109"/>
      <c r="C98" s="101">
        <v>12</v>
      </c>
      <c r="D98" s="103">
        <v>300</v>
      </c>
      <c r="E98" s="105">
        <v>45</v>
      </c>
      <c r="F98" s="45">
        <f>INDEX('[1]Listino OTC'!$J:$J,MATCH(G98,'[1]Listino OTC'!$B:$B,0))</f>
        <v>15.6364</v>
      </c>
      <c r="G98" s="46">
        <v>2911003</v>
      </c>
      <c r="H98" s="47" t="s">
        <v>50</v>
      </c>
      <c r="I98" s="48">
        <f t="shared" si="5"/>
        <v>8.6000200000000007</v>
      </c>
      <c r="J98" s="49">
        <f t="shared" si="6"/>
        <v>0.44999999999999996</v>
      </c>
    </row>
    <row r="99" spans="2:10" ht="13.5" customHeight="1" thickBot="1" x14ac:dyDescent="0.3">
      <c r="B99" s="110"/>
      <c r="C99" s="106"/>
      <c r="D99" s="107"/>
      <c r="E99" s="108"/>
      <c r="F99" s="54">
        <f>INDEX('[1]Listino OTC'!$J:$J,MATCH(G99,'[1]Listino OTC'!$B:$B,0))</f>
        <v>17.545500000000001</v>
      </c>
      <c r="G99" s="51">
        <v>2911103</v>
      </c>
      <c r="H99" s="57" t="s">
        <v>51</v>
      </c>
      <c r="I99" s="55">
        <f>+F99*(1-(E98/100))</f>
        <v>9.6500250000000012</v>
      </c>
      <c r="J99" s="56">
        <f t="shared" si="6"/>
        <v>0.44999999999999996</v>
      </c>
    </row>
    <row r="100" spans="2:10" x14ac:dyDescent="0.25">
      <c r="B100" s="91"/>
    </row>
  </sheetData>
  <mergeCells count="94">
    <mergeCell ref="B2:N4"/>
    <mergeCell ref="F93:F95"/>
    <mergeCell ref="B96:B99"/>
    <mergeCell ref="C96:C97"/>
    <mergeCell ref="D96:D97"/>
    <mergeCell ref="E96:E97"/>
    <mergeCell ref="C98:C99"/>
    <mergeCell ref="D98:D99"/>
    <mergeCell ref="E98:E99"/>
    <mergeCell ref="D89:D90"/>
    <mergeCell ref="E89:E90"/>
    <mergeCell ref="C91:C92"/>
    <mergeCell ref="D91:D92"/>
    <mergeCell ref="E91:E92"/>
    <mergeCell ref="B93:B95"/>
    <mergeCell ref="D83:D84"/>
    <mergeCell ref="E83:E84"/>
    <mergeCell ref="C85:C86"/>
    <mergeCell ref="D85:D86"/>
    <mergeCell ref="E85:E86"/>
    <mergeCell ref="B87:B92"/>
    <mergeCell ref="C87:C88"/>
    <mergeCell ref="D87:D88"/>
    <mergeCell ref="E87:E88"/>
    <mergeCell ref="C89:C90"/>
    <mergeCell ref="B81:B86"/>
    <mergeCell ref="C81:C82"/>
    <mergeCell ref="D81:D82"/>
    <mergeCell ref="E81:E82"/>
    <mergeCell ref="C83:C84"/>
    <mergeCell ref="B61:B80"/>
    <mergeCell ref="C61:C65"/>
    <mergeCell ref="D61:D65"/>
    <mergeCell ref="E61:E65"/>
    <mergeCell ref="C66:C70"/>
    <mergeCell ref="D66:D70"/>
    <mergeCell ref="E66:E70"/>
    <mergeCell ref="C71:C75"/>
    <mergeCell ref="D71:D75"/>
    <mergeCell ref="E71:E75"/>
    <mergeCell ref="C76:C80"/>
    <mergeCell ref="D76:D80"/>
    <mergeCell ref="E76:E80"/>
    <mergeCell ref="E52:E54"/>
    <mergeCell ref="B55:B60"/>
    <mergeCell ref="C55:C56"/>
    <mergeCell ref="D55:D56"/>
    <mergeCell ref="E55:E56"/>
    <mergeCell ref="C57:C58"/>
    <mergeCell ref="D57:D58"/>
    <mergeCell ref="E57:E58"/>
    <mergeCell ref="C59:C60"/>
    <mergeCell ref="D59:D60"/>
    <mergeCell ref="E59:E60"/>
    <mergeCell ref="D44:D45"/>
    <mergeCell ref="E44:E45"/>
    <mergeCell ref="B46:B54"/>
    <mergeCell ref="C46:C48"/>
    <mergeCell ref="D46:D48"/>
    <mergeCell ref="E46:E48"/>
    <mergeCell ref="C49:C51"/>
    <mergeCell ref="D49:D51"/>
    <mergeCell ref="E49:E51"/>
    <mergeCell ref="C52:C54"/>
    <mergeCell ref="B42:B45"/>
    <mergeCell ref="C42:C43"/>
    <mergeCell ref="D42:D43"/>
    <mergeCell ref="E42:E43"/>
    <mergeCell ref="C44:C45"/>
    <mergeCell ref="D52:D54"/>
    <mergeCell ref="B33:B41"/>
    <mergeCell ref="C33:C35"/>
    <mergeCell ref="D33:D35"/>
    <mergeCell ref="E33:E35"/>
    <mergeCell ref="C36:C38"/>
    <mergeCell ref="D36:D38"/>
    <mergeCell ref="E36:E38"/>
    <mergeCell ref="C39:C41"/>
    <mergeCell ref="D39:D41"/>
    <mergeCell ref="E39:E41"/>
    <mergeCell ref="M8:N8"/>
    <mergeCell ref="B13:B32"/>
    <mergeCell ref="C13:C17"/>
    <mergeCell ref="D13:D17"/>
    <mergeCell ref="E13:E17"/>
    <mergeCell ref="C18:C22"/>
    <mergeCell ref="D18:D22"/>
    <mergeCell ref="E18:E22"/>
    <mergeCell ref="C23:C27"/>
    <mergeCell ref="D23:D27"/>
    <mergeCell ref="E23:E27"/>
    <mergeCell ref="C28:C32"/>
    <mergeCell ref="D28:D32"/>
    <mergeCell ref="E28:E32"/>
  </mergeCells>
  <pageMargins left="0.23622047244094491" right="0.23622047244094491" top="0.35433070866141736" bottom="0.35433070866141736" header="0.31496062992125984" footer="0.31496062992125984"/>
  <pageSetup paperSize="9" fitToHeight="0" orientation="landscape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Mondo Farmacia</vt:lpstr>
      <vt:lpstr>'Mondo Farmacia'!Area_stampa</vt:lpstr>
      <vt:lpstr>'Mondo Farmacia'!Titoli_stampa</vt:lpstr>
    </vt:vector>
  </TitlesOfParts>
  <Company>Zambon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Boninsegna, Luca</dc:creator>
  <cp:lastModifiedBy>Chiloiro, Michele2</cp:lastModifiedBy>
  <dcterms:created xsi:type="dcterms:W3CDTF">2025-07-14T11:00:00Z</dcterms:created>
  <dcterms:modified xsi:type="dcterms:W3CDTF">2025-09-23T09:07:57Z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951535-ba60-477a-b438-eeb7abdb8a02_Enabled">
    <vt:lpwstr>true</vt:lpwstr>
  </property>
  <property fmtid="{D5CDD505-2E9C-101B-9397-08002B2CF9AE}" pid="3" name="MSIP_Label_b5951535-ba60-477a-b438-eeb7abdb8a02_SetDate">
    <vt:lpwstr>2025-07-14T11:01:11Z</vt:lpwstr>
  </property>
  <property fmtid="{D5CDD505-2E9C-101B-9397-08002B2CF9AE}" pid="4" name="MSIP_Label_b5951535-ba60-477a-b438-eeb7abdb8a02_Method">
    <vt:lpwstr>Standard</vt:lpwstr>
  </property>
  <property fmtid="{D5CDD505-2E9C-101B-9397-08002B2CF9AE}" pid="5" name="MSIP_Label_b5951535-ba60-477a-b438-eeb7abdb8a02_Name">
    <vt:lpwstr>Normal</vt:lpwstr>
  </property>
  <property fmtid="{D5CDD505-2E9C-101B-9397-08002B2CF9AE}" pid="6" name="MSIP_Label_b5951535-ba60-477a-b438-eeb7abdb8a02_SiteId">
    <vt:lpwstr>e4755151-e9e1-4f5b-9047-2032abf82fe5</vt:lpwstr>
  </property>
  <property fmtid="{D5CDD505-2E9C-101B-9397-08002B2CF9AE}" pid="7" name="MSIP_Label_b5951535-ba60-477a-b438-eeb7abdb8a02_ActionId">
    <vt:lpwstr>0c976c63-d86d-4c5b-911e-a031d3627f68</vt:lpwstr>
  </property>
  <property fmtid="{D5CDD505-2E9C-101B-9397-08002B2CF9AE}" pid="8" name="MSIP_Label_b5951535-ba60-477a-b438-eeb7abdb8a02_ContentBits">
    <vt:lpwstr>0</vt:lpwstr>
  </property>
  <property fmtid="{D5CDD505-2E9C-101B-9397-08002B2CF9AE}" pid="9" name="MSIP_Label_b5951535-ba60-477a-b438-eeb7abdb8a02_Tag">
    <vt:lpwstr>10, 3, 0, 1</vt:lpwstr>
  </property>
</Properties>
</file>